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drawings/drawing1.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180" windowHeight="8580" activeTab="4"/>
  </bookViews>
  <sheets>
    <sheet name="Data" sheetId="1" r:id="rId1"/>
    <sheet name="Bar" sheetId="3" r:id="rId2"/>
    <sheet name="Pie" sheetId="4" r:id="rId3"/>
    <sheet name="ClusterBar" sheetId="6" r:id="rId4"/>
    <sheet name="StudentData" sheetId="2" r:id="rId5"/>
    <sheet name="Parato" sheetId="8" r:id="rId6"/>
    <sheet name="ExpenseData" sheetId="7" r:id="rId7"/>
    <sheet name="Timeseries" sheetId="12" r:id="rId8"/>
    <sheet name="ExchangeRateData" sheetId="10" r:id="rId9"/>
    <sheet name="Histogram" sheetId="15" r:id="rId10"/>
    <sheet name="Sheet4" sheetId="14" r:id="rId11"/>
    <sheet name="Ogive" sheetId="17" r:id="rId12"/>
    <sheet name="Sheet5" sheetId="16" r:id="rId13"/>
    <sheet name="ScoresData" sheetId="13" r:id="rId14"/>
    <sheet name="ScatterPlot" sheetId="19" r:id="rId15"/>
    <sheet name="SkincancerData" sheetId="18" r:id="rId16"/>
    <sheet name="Sheet7" sheetId="20" r:id="rId17"/>
  </sheets>
  <calcPr calcId="125725"/>
</workbook>
</file>

<file path=xl/calcChain.xml><?xml version="1.0" encoding="utf-8"?>
<calcChain xmlns="http://schemas.openxmlformats.org/spreadsheetml/2006/main">
  <c r="E2" i="7"/>
  <c r="E4"/>
  <c r="E5"/>
  <c r="E6" s="1"/>
  <c r="E7" s="1"/>
  <c r="E3"/>
  <c r="D3"/>
  <c r="D4"/>
  <c r="D5"/>
  <c r="D6"/>
  <c r="D7"/>
  <c r="D2"/>
  <c r="B8"/>
  <c r="C4"/>
  <c r="C5" s="1"/>
  <c r="C6" s="1"/>
  <c r="C7" s="1"/>
  <c r="C3"/>
  <c r="C2"/>
  <c r="R5" i="2"/>
  <c r="R6" s="1"/>
  <c r="R7" s="1"/>
  <c r="R4"/>
  <c r="R3"/>
  <c r="Q5"/>
  <c r="Q6"/>
  <c r="Q7" s="1"/>
  <c r="Q4"/>
  <c r="Q3"/>
  <c r="R16"/>
  <c r="Q16"/>
  <c r="P16"/>
  <c r="O16"/>
  <c r="R15"/>
  <c r="Q15"/>
  <c r="P15"/>
  <c r="O15"/>
  <c r="R14"/>
  <c r="Q14"/>
  <c r="P14"/>
  <c r="O14"/>
  <c r="R13"/>
  <c r="Q13"/>
  <c r="P13"/>
  <c r="O13"/>
  <c r="R12"/>
  <c r="Q12"/>
  <c r="P12"/>
  <c r="O12"/>
  <c r="O7"/>
  <c r="P7" s="1"/>
  <c r="O4"/>
  <c r="P4" s="1"/>
  <c r="O5"/>
  <c r="P5" s="1"/>
  <c r="O3"/>
  <c r="O9" s="1"/>
  <c r="O6"/>
  <c r="P6" s="1"/>
  <c r="P3" l="1"/>
</calcChain>
</file>

<file path=xl/sharedStrings.xml><?xml version="1.0" encoding="utf-8"?>
<sst xmlns="http://schemas.openxmlformats.org/spreadsheetml/2006/main" count="881" uniqueCount="62">
  <si>
    <t>Parking</t>
  </si>
  <si>
    <t>Dining</t>
  </si>
  <si>
    <t>Age</t>
  </si>
  <si>
    <t>Major</t>
  </si>
  <si>
    <t>Year</t>
  </si>
  <si>
    <t>Gender</t>
  </si>
  <si>
    <t>GPA</t>
  </si>
  <si>
    <t>Interntional</t>
  </si>
  <si>
    <t>FIN</t>
  </si>
  <si>
    <t>Senior</t>
  </si>
  <si>
    <t>M</t>
  </si>
  <si>
    <t>UD</t>
  </si>
  <si>
    <t>F</t>
  </si>
  <si>
    <t>MGT</t>
  </si>
  <si>
    <t>Junior</t>
  </si>
  <si>
    <t>Sophomore</t>
  </si>
  <si>
    <t>MKT</t>
  </si>
  <si>
    <t>ATG</t>
  </si>
  <si>
    <t>American</t>
  </si>
  <si>
    <t>First Year</t>
  </si>
  <si>
    <t>Grad School</t>
  </si>
  <si>
    <t>Number</t>
  </si>
  <si>
    <t>Housing</t>
  </si>
  <si>
    <t>International</t>
  </si>
  <si>
    <t>Fin</t>
  </si>
  <si>
    <t>Status</t>
  </si>
  <si>
    <t>Frequency</t>
  </si>
  <si>
    <t>Relative Frequency</t>
  </si>
  <si>
    <t>Freshman</t>
  </si>
  <si>
    <t>Relative Freq.</t>
  </si>
  <si>
    <t>Cumulative Freq.</t>
  </si>
  <si>
    <t>Relative Cummulative Freq.</t>
  </si>
  <si>
    <t>Expense</t>
  </si>
  <si>
    <t>Rent</t>
  </si>
  <si>
    <t>Car Payment</t>
  </si>
  <si>
    <t>Groceries</t>
  </si>
  <si>
    <t>Gas</t>
  </si>
  <si>
    <t>Mobile Phone</t>
  </si>
  <si>
    <t>Cable TV</t>
  </si>
  <si>
    <t>Amount</t>
  </si>
  <si>
    <t>Cummulative</t>
  </si>
  <si>
    <t>80% Marker</t>
  </si>
  <si>
    <t>TL/$</t>
  </si>
  <si>
    <t>April</t>
  </si>
  <si>
    <t>May</t>
  </si>
  <si>
    <t>June</t>
  </si>
  <si>
    <t>July</t>
  </si>
  <si>
    <t>Sep.</t>
  </si>
  <si>
    <t>Oct.</t>
  </si>
  <si>
    <t>Aug.</t>
  </si>
  <si>
    <t>Month</t>
  </si>
  <si>
    <t>Date</t>
  </si>
  <si>
    <t>Scores</t>
  </si>
  <si>
    <t>Bin</t>
  </si>
  <si>
    <t>50-60</t>
  </si>
  <si>
    <t>60-70</t>
  </si>
  <si>
    <t>70-80</t>
  </si>
  <si>
    <t>80-90</t>
  </si>
  <si>
    <t>90-100</t>
  </si>
  <si>
    <t>Upper Included, Lower not included</t>
  </si>
  <si>
    <t>Cumulative %</t>
  </si>
  <si>
    <t>Cases of Skin Cancer (in 100,000)</t>
  </si>
</sst>
</file>

<file path=xl/styles.xml><?xml version="1.0" encoding="utf-8"?>
<styleSheet xmlns="http://schemas.openxmlformats.org/spreadsheetml/2006/main">
  <fonts count="6">
    <font>
      <sz val="10"/>
      <name val="Arial"/>
    </font>
    <font>
      <b/>
      <sz val="10"/>
      <name val="Arial"/>
      <family val="2"/>
    </font>
    <font>
      <sz val="10"/>
      <name val="Arial"/>
    </font>
    <font>
      <i/>
      <sz val="10"/>
      <name val="Arial"/>
      <family val="2"/>
    </font>
    <font>
      <sz val="10"/>
      <name val="Arial"/>
      <family val="2"/>
    </font>
    <font>
      <sz val="10"/>
      <name val="Arial Unicode MS"/>
      <family val="2"/>
    </font>
  </fonts>
  <fills count="2">
    <fill>
      <patternFill patternType="none"/>
    </fill>
    <fill>
      <patternFill patternType="gray125"/>
    </fill>
  </fills>
  <borders count="2">
    <border>
      <left/>
      <right/>
      <top/>
      <bottom/>
      <diagonal/>
    </border>
    <border>
      <left/>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14">
    <xf numFmtId="0" fontId="0" fillId="0" borderId="0" xfId="0"/>
    <xf numFmtId="0" fontId="1" fillId="0" borderId="0" xfId="0" applyFont="1" applyAlignment="1">
      <alignment horizontal="center"/>
    </xf>
    <xf numFmtId="0" fontId="0" fillId="0" borderId="0" xfId="0" applyAlignment="1">
      <alignment horizontal="center"/>
    </xf>
    <xf numFmtId="9" fontId="0" fillId="0" borderId="0" xfId="1" applyFont="1"/>
    <xf numFmtId="9" fontId="0" fillId="0" borderId="0" xfId="0" applyNumberFormat="1"/>
    <xf numFmtId="14" fontId="0" fillId="0" borderId="0" xfId="0" applyNumberFormat="1"/>
    <xf numFmtId="0" fontId="0" fillId="0" borderId="0" xfId="0" applyNumberFormat="1"/>
    <xf numFmtId="0" fontId="0" fillId="0" borderId="0" xfId="0" applyFill="1" applyBorder="1" applyAlignment="1"/>
    <xf numFmtId="0" fontId="3" fillId="0" borderId="1" xfId="0" applyFont="1" applyFill="1" applyBorder="1" applyAlignment="1">
      <alignment horizontal="center"/>
    </xf>
    <xf numFmtId="0" fontId="4" fillId="0" borderId="0" xfId="0" applyNumberFormat="1" applyFont="1" applyFill="1" applyBorder="1" applyAlignment="1"/>
    <xf numFmtId="0" fontId="3" fillId="0" borderId="1" xfId="0" applyFont="1" applyFill="1" applyBorder="1" applyAlignment="1">
      <alignment horizontal="center" wrapText="1"/>
    </xf>
    <xf numFmtId="10" fontId="0" fillId="0" borderId="0" xfId="0" applyNumberFormat="1" applyFill="1" applyBorder="1" applyAlignment="1"/>
    <xf numFmtId="0" fontId="5" fillId="0" borderId="0" xfId="0" applyFont="1"/>
    <xf numFmtId="0" fontId="4" fillId="0" borderId="0" xfId="0" applyFont="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worksheet" Target="worksheets/sheet3.xml"/><Relationship Id="rId12" Type="http://schemas.openxmlformats.org/officeDocument/2006/relationships/chartsheet" Target="chartsheets/sheet7.xml"/><Relationship Id="rId17" Type="http://schemas.openxmlformats.org/officeDocument/2006/relationships/worksheet" Target="worksheets/sheet9.xml"/><Relationship Id="rId2" Type="http://schemas.openxmlformats.org/officeDocument/2006/relationships/chartsheet" Target="chartsheets/sheet1.xml"/><Relationship Id="rId16" Type="http://schemas.openxmlformats.org/officeDocument/2006/relationships/worksheet" Target="worksheets/sheet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worksheet" Target="worksheets/sheet5.xml"/><Relationship Id="rId5" Type="http://schemas.openxmlformats.org/officeDocument/2006/relationships/worksheet" Target="worksheets/sheet2.xml"/><Relationship Id="rId15" Type="http://schemas.openxmlformats.org/officeDocument/2006/relationships/chartsheet" Target="chartsheets/sheet8.xml"/><Relationship Id="rId10" Type="http://schemas.openxmlformats.org/officeDocument/2006/relationships/chartsheet" Target="chartsheets/sheet6.xml"/><Relationship Id="rId19"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worksheet" Target="worksheets/sheet4.xml"/><Relationship Id="rId14" Type="http://schemas.openxmlformats.org/officeDocument/2006/relationships/worksheet" Target="worksheets/sheet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plotArea>
      <c:layout/>
      <c:pieChart>
        <c:varyColors val="1"/>
        <c:ser>
          <c:idx val="0"/>
          <c:order val="0"/>
          <c:tx>
            <c:strRef>
              <c:f>Data!$D$1:$D$102</c:f>
              <c:strCache>
                <c:ptCount val="1"/>
                <c:pt idx="0">
                  <c:v>Major FIN FIN FIN MGT UD MKT FIN ATG MGT MGT MKT ATG ATG ATG UD FIN MKT FIN MGT ATG MKT MKT MKT MGT ATG ATG MKT FIN ATG MGT MGT MKT ATG ATG ATG UD UD MKT FIN MGT ATG MKT MKT MKT MGT ATG ATG MKT FIN ATG MGT MGT MKT ATG ATG ATG FIN FIN MKT FIN MGT ATG MKT M</c:v>
                </c:pt>
              </c:strCache>
            </c:strRef>
          </c:tx>
          <c:val>
            <c:numLit>
              <c:formatCode>General</c:formatCode>
              <c:ptCount val="1"/>
              <c:pt idx="0">
                <c:v>1</c:v>
              </c:pt>
            </c:numLit>
          </c:val>
        </c:ser>
        <c:firstSliceAng val="0"/>
      </c:pieChart>
    </c:plotArea>
    <c:legend>
      <c:legendPos val="r"/>
      <c:txPr>
        <a:bodyPr/>
        <a:lstStyle/>
        <a:p>
          <a:pPr rtl="0">
            <a:defRPr/>
          </a:pPr>
          <a:endParaRPr lang="en-US"/>
        </a:p>
      </c:txPr>
    </c:legend>
    <c:plotVisOnly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Majors</a:t>
            </a:r>
          </a:p>
        </c:rich>
      </c:tx>
      <c:layout/>
    </c:title>
    <c:plotArea>
      <c:layout/>
      <c:barChart>
        <c:barDir val="col"/>
        <c:grouping val="clustered"/>
        <c:ser>
          <c:idx val="0"/>
          <c:order val="0"/>
          <c:tx>
            <c:strRef>
              <c:f>StudentData!$O$2</c:f>
              <c:strCache>
                <c:ptCount val="1"/>
                <c:pt idx="0">
                  <c:v>Frequency</c:v>
                </c:pt>
              </c:strCache>
            </c:strRef>
          </c:tx>
          <c:cat>
            <c:strRef>
              <c:f>StudentData!$N$3:$N$7</c:f>
              <c:strCache>
                <c:ptCount val="5"/>
                <c:pt idx="0">
                  <c:v>ATG</c:v>
                </c:pt>
                <c:pt idx="1">
                  <c:v>MKT</c:v>
                </c:pt>
                <c:pt idx="2">
                  <c:v>MGT</c:v>
                </c:pt>
                <c:pt idx="3">
                  <c:v>FIN</c:v>
                </c:pt>
                <c:pt idx="4">
                  <c:v>UD</c:v>
                </c:pt>
              </c:strCache>
            </c:strRef>
          </c:cat>
          <c:val>
            <c:numRef>
              <c:f>StudentData!$O$3:$O$7</c:f>
              <c:numCache>
                <c:formatCode>General</c:formatCode>
                <c:ptCount val="5"/>
                <c:pt idx="0">
                  <c:v>28</c:v>
                </c:pt>
                <c:pt idx="1">
                  <c:v>24</c:v>
                </c:pt>
                <c:pt idx="2">
                  <c:v>17</c:v>
                </c:pt>
                <c:pt idx="3">
                  <c:v>16</c:v>
                </c:pt>
                <c:pt idx="4">
                  <c:v>15</c:v>
                </c:pt>
              </c:numCache>
            </c:numRef>
          </c:val>
        </c:ser>
        <c:axId val="151855872"/>
        <c:axId val="151857408"/>
      </c:barChart>
      <c:catAx>
        <c:axId val="151855872"/>
        <c:scaling>
          <c:orientation val="minMax"/>
        </c:scaling>
        <c:axPos val="b"/>
        <c:tickLblPos val="nextTo"/>
        <c:crossAx val="151857408"/>
        <c:crosses val="autoZero"/>
        <c:auto val="1"/>
        <c:lblAlgn val="ctr"/>
        <c:lblOffset val="100"/>
      </c:catAx>
      <c:valAx>
        <c:axId val="151857408"/>
        <c:scaling>
          <c:orientation val="minMax"/>
        </c:scaling>
        <c:axPos val="l"/>
        <c:majorGridlines/>
        <c:numFmt formatCode="General" sourceLinked="1"/>
        <c:tickLblPos val="nextTo"/>
        <c:crossAx val="151855872"/>
        <c:crosses val="autoZero"/>
        <c:crossBetween val="between"/>
      </c:valAx>
    </c:plotArea>
    <c:plotVisOnly val="1"/>
  </c:chart>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Majors</a:t>
            </a:r>
          </a:p>
        </c:rich>
      </c:tx>
      <c:layout/>
    </c:title>
    <c:plotArea>
      <c:layout/>
      <c:pieChart>
        <c:varyColors val="1"/>
        <c:ser>
          <c:idx val="0"/>
          <c:order val="0"/>
          <c:tx>
            <c:strRef>
              <c:f>StudentData!$O$2</c:f>
              <c:strCache>
                <c:ptCount val="1"/>
                <c:pt idx="0">
                  <c:v>Frequency</c:v>
                </c:pt>
              </c:strCache>
            </c:strRef>
          </c:tx>
          <c:dLbls>
            <c:txPr>
              <a:bodyPr/>
              <a:lstStyle/>
              <a:p>
                <a:pPr>
                  <a:defRPr sz="1600"/>
                </a:pPr>
                <a:endParaRPr lang="en-US"/>
              </a:p>
            </c:txPr>
            <c:showCatName val="1"/>
            <c:showPercent val="1"/>
            <c:showLeaderLines val="1"/>
          </c:dLbls>
          <c:cat>
            <c:strRef>
              <c:f>StudentData!$N$3:$N$7</c:f>
              <c:strCache>
                <c:ptCount val="5"/>
                <c:pt idx="0">
                  <c:v>ATG</c:v>
                </c:pt>
                <c:pt idx="1">
                  <c:v>MKT</c:v>
                </c:pt>
                <c:pt idx="2">
                  <c:v>MGT</c:v>
                </c:pt>
                <c:pt idx="3">
                  <c:v>FIN</c:v>
                </c:pt>
                <c:pt idx="4">
                  <c:v>UD</c:v>
                </c:pt>
              </c:strCache>
            </c:strRef>
          </c:cat>
          <c:val>
            <c:numRef>
              <c:f>StudentData!$O$3:$O$7</c:f>
              <c:numCache>
                <c:formatCode>General</c:formatCode>
                <c:ptCount val="5"/>
                <c:pt idx="0">
                  <c:v>28</c:v>
                </c:pt>
                <c:pt idx="1">
                  <c:v>24</c:v>
                </c:pt>
                <c:pt idx="2">
                  <c:v>17</c:v>
                </c:pt>
                <c:pt idx="3">
                  <c:v>16</c:v>
                </c:pt>
                <c:pt idx="4">
                  <c:v>15</c:v>
                </c:pt>
              </c:numCache>
            </c:numRef>
          </c:val>
        </c:ser>
        <c:ser>
          <c:idx val="1"/>
          <c:order val="1"/>
          <c:tx>
            <c:strRef>
              <c:f>StudentData!$P$2</c:f>
              <c:strCache>
                <c:ptCount val="1"/>
                <c:pt idx="0">
                  <c:v>Relative Frequency</c:v>
                </c:pt>
              </c:strCache>
            </c:strRef>
          </c:tx>
          <c:dLbls>
            <c:showCatName val="1"/>
            <c:showPercent val="1"/>
            <c:showLeaderLines val="1"/>
          </c:dLbls>
          <c:cat>
            <c:strRef>
              <c:f>StudentData!$N$3:$N$7</c:f>
              <c:strCache>
                <c:ptCount val="5"/>
                <c:pt idx="0">
                  <c:v>ATG</c:v>
                </c:pt>
                <c:pt idx="1">
                  <c:v>MKT</c:v>
                </c:pt>
                <c:pt idx="2">
                  <c:v>MGT</c:v>
                </c:pt>
                <c:pt idx="3">
                  <c:v>FIN</c:v>
                </c:pt>
                <c:pt idx="4">
                  <c:v>UD</c:v>
                </c:pt>
              </c:strCache>
            </c:strRef>
          </c:cat>
          <c:val>
            <c:numRef>
              <c:f>StudentData!$P$3:$P$7</c:f>
              <c:numCache>
                <c:formatCode>0%</c:formatCode>
                <c:ptCount val="5"/>
                <c:pt idx="0">
                  <c:v>0.28000000000000003</c:v>
                </c:pt>
                <c:pt idx="1">
                  <c:v>0.24</c:v>
                </c:pt>
                <c:pt idx="2">
                  <c:v>0.17</c:v>
                </c:pt>
                <c:pt idx="3">
                  <c:v>0.16</c:v>
                </c:pt>
                <c:pt idx="4">
                  <c:v>0.15</c:v>
                </c:pt>
              </c:numCache>
            </c:numRef>
          </c:val>
        </c:ser>
        <c:dLbls>
          <c:showCatName val="1"/>
          <c:showPercent val="1"/>
        </c:dLbls>
        <c:firstSliceAng val="0"/>
      </c:pieChart>
    </c:plotArea>
    <c:plotVisOnly val="1"/>
  </c:chart>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Majors and Years</a:t>
            </a:r>
          </a:p>
        </c:rich>
      </c:tx>
      <c:layout/>
      <c:overlay val="1"/>
    </c:title>
    <c:plotArea>
      <c:layout/>
      <c:barChart>
        <c:barDir val="col"/>
        <c:grouping val="clustered"/>
        <c:ser>
          <c:idx val="0"/>
          <c:order val="0"/>
          <c:tx>
            <c:strRef>
              <c:f>StudentData!$O$11</c:f>
              <c:strCache>
                <c:ptCount val="1"/>
                <c:pt idx="0">
                  <c:v>Freshman</c:v>
                </c:pt>
              </c:strCache>
            </c:strRef>
          </c:tx>
          <c:cat>
            <c:strRef>
              <c:f>StudentData!$N$12:$N$16</c:f>
              <c:strCache>
                <c:ptCount val="5"/>
                <c:pt idx="0">
                  <c:v>ATG</c:v>
                </c:pt>
                <c:pt idx="1">
                  <c:v>MKT</c:v>
                </c:pt>
                <c:pt idx="2">
                  <c:v>MGT</c:v>
                </c:pt>
                <c:pt idx="3">
                  <c:v>FIN</c:v>
                </c:pt>
                <c:pt idx="4">
                  <c:v>UD</c:v>
                </c:pt>
              </c:strCache>
            </c:strRef>
          </c:cat>
          <c:val>
            <c:numRef>
              <c:f>StudentData!$O$12:$O$16</c:f>
              <c:numCache>
                <c:formatCode>General</c:formatCode>
                <c:ptCount val="5"/>
                <c:pt idx="0">
                  <c:v>8</c:v>
                </c:pt>
                <c:pt idx="1">
                  <c:v>4</c:v>
                </c:pt>
                <c:pt idx="2">
                  <c:v>5</c:v>
                </c:pt>
                <c:pt idx="3">
                  <c:v>1</c:v>
                </c:pt>
                <c:pt idx="4">
                  <c:v>3</c:v>
                </c:pt>
              </c:numCache>
            </c:numRef>
          </c:val>
        </c:ser>
        <c:ser>
          <c:idx val="1"/>
          <c:order val="1"/>
          <c:tx>
            <c:strRef>
              <c:f>StudentData!$P$11</c:f>
              <c:strCache>
                <c:ptCount val="1"/>
                <c:pt idx="0">
                  <c:v>Sophomore</c:v>
                </c:pt>
              </c:strCache>
            </c:strRef>
          </c:tx>
          <c:cat>
            <c:strRef>
              <c:f>StudentData!$N$12:$N$16</c:f>
              <c:strCache>
                <c:ptCount val="5"/>
                <c:pt idx="0">
                  <c:v>ATG</c:v>
                </c:pt>
                <c:pt idx="1">
                  <c:v>MKT</c:v>
                </c:pt>
                <c:pt idx="2">
                  <c:v>MGT</c:v>
                </c:pt>
                <c:pt idx="3">
                  <c:v>FIN</c:v>
                </c:pt>
                <c:pt idx="4">
                  <c:v>UD</c:v>
                </c:pt>
              </c:strCache>
            </c:strRef>
          </c:cat>
          <c:val>
            <c:numRef>
              <c:f>StudentData!$P$12:$P$16</c:f>
              <c:numCache>
                <c:formatCode>General</c:formatCode>
                <c:ptCount val="5"/>
                <c:pt idx="0">
                  <c:v>9</c:v>
                </c:pt>
                <c:pt idx="1">
                  <c:v>10</c:v>
                </c:pt>
                <c:pt idx="2">
                  <c:v>3</c:v>
                </c:pt>
                <c:pt idx="3">
                  <c:v>4</c:v>
                </c:pt>
                <c:pt idx="4">
                  <c:v>8</c:v>
                </c:pt>
              </c:numCache>
            </c:numRef>
          </c:val>
        </c:ser>
        <c:ser>
          <c:idx val="2"/>
          <c:order val="2"/>
          <c:tx>
            <c:strRef>
              <c:f>StudentData!$Q$11</c:f>
              <c:strCache>
                <c:ptCount val="1"/>
                <c:pt idx="0">
                  <c:v>Junior</c:v>
                </c:pt>
              </c:strCache>
            </c:strRef>
          </c:tx>
          <c:cat>
            <c:strRef>
              <c:f>StudentData!$N$12:$N$16</c:f>
              <c:strCache>
                <c:ptCount val="5"/>
                <c:pt idx="0">
                  <c:v>ATG</c:v>
                </c:pt>
                <c:pt idx="1">
                  <c:v>MKT</c:v>
                </c:pt>
                <c:pt idx="2">
                  <c:v>MGT</c:v>
                </c:pt>
                <c:pt idx="3">
                  <c:v>FIN</c:v>
                </c:pt>
                <c:pt idx="4">
                  <c:v>UD</c:v>
                </c:pt>
              </c:strCache>
            </c:strRef>
          </c:cat>
          <c:val>
            <c:numRef>
              <c:f>StudentData!$Q$12:$Q$16</c:f>
              <c:numCache>
                <c:formatCode>General</c:formatCode>
                <c:ptCount val="5"/>
                <c:pt idx="0">
                  <c:v>5</c:v>
                </c:pt>
                <c:pt idx="1">
                  <c:v>8</c:v>
                </c:pt>
                <c:pt idx="2">
                  <c:v>7</c:v>
                </c:pt>
                <c:pt idx="3">
                  <c:v>2</c:v>
                </c:pt>
                <c:pt idx="4">
                  <c:v>1</c:v>
                </c:pt>
              </c:numCache>
            </c:numRef>
          </c:val>
        </c:ser>
        <c:ser>
          <c:idx val="3"/>
          <c:order val="3"/>
          <c:tx>
            <c:strRef>
              <c:f>StudentData!$R$11</c:f>
              <c:strCache>
                <c:ptCount val="1"/>
                <c:pt idx="0">
                  <c:v>Senior</c:v>
                </c:pt>
              </c:strCache>
            </c:strRef>
          </c:tx>
          <c:cat>
            <c:strRef>
              <c:f>StudentData!$N$12:$N$16</c:f>
              <c:strCache>
                <c:ptCount val="5"/>
                <c:pt idx="0">
                  <c:v>ATG</c:v>
                </c:pt>
                <c:pt idx="1">
                  <c:v>MKT</c:v>
                </c:pt>
                <c:pt idx="2">
                  <c:v>MGT</c:v>
                </c:pt>
                <c:pt idx="3">
                  <c:v>FIN</c:v>
                </c:pt>
                <c:pt idx="4">
                  <c:v>UD</c:v>
                </c:pt>
              </c:strCache>
            </c:strRef>
          </c:cat>
          <c:val>
            <c:numRef>
              <c:f>StudentData!$R$12:$R$16</c:f>
              <c:numCache>
                <c:formatCode>General</c:formatCode>
                <c:ptCount val="5"/>
                <c:pt idx="0">
                  <c:v>6</c:v>
                </c:pt>
                <c:pt idx="1">
                  <c:v>2</c:v>
                </c:pt>
                <c:pt idx="2">
                  <c:v>2</c:v>
                </c:pt>
                <c:pt idx="3">
                  <c:v>9</c:v>
                </c:pt>
                <c:pt idx="4">
                  <c:v>3</c:v>
                </c:pt>
              </c:numCache>
            </c:numRef>
          </c:val>
        </c:ser>
        <c:axId val="190485248"/>
        <c:axId val="190486784"/>
      </c:barChart>
      <c:catAx>
        <c:axId val="190485248"/>
        <c:scaling>
          <c:orientation val="minMax"/>
        </c:scaling>
        <c:axPos val="b"/>
        <c:tickLblPos val="nextTo"/>
        <c:crossAx val="190486784"/>
        <c:crosses val="autoZero"/>
        <c:auto val="1"/>
        <c:lblAlgn val="ctr"/>
        <c:lblOffset val="100"/>
      </c:catAx>
      <c:valAx>
        <c:axId val="190486784"/>
        <c:scaling>
          <c:orientation val="minMax"/>
        </c:scaling>
        <c:axPos val="l"/>
        <c:majorGridlines/>
        <c:numFmt formatCode="General" sourceLinked="1"/>
        <c:tickLblPos val="nextTo"/>
        <c:crossAx val="190485248"/>
        <c:crosses val="autoZero"/>
        <c:crossBetween val="between"/>
      </c:valAx>
    </c:plotArea>
    <c:legend>
      <c:legendPos val="r"/>
      <c:layout/>
    </c:legend>
    <c:plotVisOnly val="1"/>
  </c:chart>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strRef>
              <c:f>ExpenseData!$B$1</c:f>
              <c:strCache>
                <c:ptCount val="1"/>
                <c:pt idx="0">
                  <c:v>Amount</c:v>
                </c:pt>
              </c:strCache>
            </c:strRef>
          </c:tx>
          <c:cat>
            <c:strRef>
              <c:f>ExpenseData!$A$2:$A$7</c:f>
              <c:strCache>
                <c:ptCount val="6"/>
                <c:pt idx="0">
                  <c:v>Rent</c:v>
                </c:pt>
                <c:pt idx="1">
                  <c:v>Car Payment</c:v>
                </c:pt>
                <c:pt idx="2">
                  <c:v>Gas</c:v>
                </c:pt>
                <c:pt idx="3">
                  <c:v>Groceries</c:v>
                </c:pt>
                <c:pt idx="4">
                  <c:v>Mobile Phone</c:v>
                </c:pt>
                <c:pt idx="5">
                  <c:v>Cable TV</c:v>
                </c:pt>
              </c:strCache>
            </c:strRef>
          </c:cat>
          <c:val>
            <c:numRef>
              <c:f>ExpenseData!$B$2:$B$7</c:f>
              <c:numCache>
                <c:formatCode>General</c:formatCode>
                <c:ptCount val="6"/>
                <c:pt idx="0">
                  <c:v>1500</c:v>
                </c:pt>
                <c:pt idx="1">
                  <c:v>500</c:v>
                </c:pt>
                <c:pt idx="2">
                  <c:v>400</c:v>
                </c:pt>
                <c:pt idx="3">
                  <c:v>300</c:v>
                </c:pt>
                <c:pt idx="4">
                  <c:v>100</c:v>
                </c:pt>
                <c:pt idx="5">
                  <c:v>60</c:v>
                </c:pt>
              </c:numCache>
            </c:numRef>
          </c:val>
        </c:ser>
        <c:axId val="189883904"/>
        <c:axId val="189885440"/>
      </c:barChart>
      <c:lineChart>
        <c:grouping val="standard"/>
        <c:ser>
          <c:idx val="3"/>
          <c:order val="1"/>
          <c:tx>
            <c:strRef>
              <c:f>ExpenseData!$E$1</c:f>
              <c:strCache>
                <c:ptCount val="1"/>
                <c:pt idx="0">
                  <c:v>Relative Cummulative Freq.</c:v>
                </c:pt>
              </c:strCache>
            </c:strRef>
          </c:tx>
          <c:marker>
            <c:symbol val="square"/>
            <c:size val="7"/>
          </c:marker>
          <c:cat>
            <c:strRef>
              <c:f>ExpenseData!$A$2:$A$7</c:f>
              <c:strCache>
                <c:ptCount val="6"/>
                <c:pt idx="0">
                  <c:v>Rent</c:v>
                </c:pt>
                <c:pt idx="1">
                  <c:v>Car Payment</c:v>
                </c:pt>
                <c:pt idx="2">
                  <c:v>Gas</c:v>
                </c:pt>
                <c:pt idx="3">
                  <c:v>Groceries</c:v>
                </c:pt>
                <c:pt idx="4">
                  <c:v>Mobile Phone</c:v>
                </c:pt>
                <c:pt idx="5">
                  <c:v>Cable TV</c:v>
                </c:pt>
              </c:strCache>
            </c:strRef>
          </c:cat>
          <c:val>
            <c:numRef>
              <c:f>ExpenseData!$E$2:$E$7</c:f>
              <c:numCache>
                <c:formatCode>0%</c:formatCode>
                <c:ptCount val="6"/>
                <c:pt idx="0">
                  <c:v>0.52447552447552448</c:v>
                </c:pt>
                <c:pt idx="1">
                  <c:v>0.69930069930069927</c:v>
                </c:pt>
                <c:pt idx="2">
                  <c:v>0.83916083916083917</c:v>
                </c:pt>
                <c:pt idx="3">
                  <c:v>0.94405594405594406</c:v>
                </c:pt>
                <c:pt idx="4">
                  <c:v>0.97902097902097907</c:v>
                </c:pt>
                <c:pt idx="5">
                  <c:v>1</c:v>
                </c:pt>
              </c:numCache>
            </c:numRef>
          </c:val>
        </c:ser>
        <c:ser>
          <c:idx val="2"/>
          <c:order val="2"/>
          <c:tx>
            <c:strRef>
              <c:f>ExpenseData!$F$1</c:f>
              <c:strCache>
                <c:ptCount val="1"/>
                <c:pt idx="0">
                  <c:v>80% Marker</c:v>
                </c:pt>
              </c:strCache>
            </c:strRef>
          </c:tx>
          <c:marker>
            <c:symbol val="none"/>
          </c:marker>
          <c:cat>
            <c:strRef>
              <c:f>ExpenseData!$A$2:$A$7</c:f>
              <c:strCache>
                <c:ptCount val="6"/>
                <c:pt idx="0">
                  <c:v>Rent</c:v>
                </c:pt>
                <c:pt idx="1">
                  <c:v>Car Payment</c:v>
                </c:pt>
                <c:pt idx="2">
                  <c:v>Gas</c:v>
                </c:pt>
                <c:pt idx="3">
                  <c:v>Groceries</c:v>
                </c:pt>
                <c:pt idx="4">
                  <c:v>Mobile Phone</c:v>
                </c:pt>
                <c:pt idx="5">
                  <c:v>Cable TV</c:v>
                </c:pt>
              </c:strCache>
            </c:strRef>
          </c:cat>
          <c:val>
            <c:numRef>
              <c:f>ExpenseData!$F$2:$F$7</c:f>
              <c:numCache>
                <c:formatCode>0%</c:formatCode>
                <c:ptCount val="6"/>
                <c:pt idx="0">
                  <c:v>0.8</c:v>
                </c:pt>
                <c:pt idx="1">
                  <c:v>0.8</c:v>
                </c:pt>
                <c:pt idx="2">
                  <c:v>0.8</c:v>
                </c:pt>
                <c:pt idx="3">
                  <c:v>0.8</c:v>
                </c:pt>
                <c:pt idx="4">
                  <c:v>0.8</c:v>
                </c:pt>
                <c:pt idx="5">
                  <c:v>0.8</c:v>
                </c:pt>
              </c:numCache>
            </c:numRef>
          </c:val>
        </c:ser>
        <c:marker val="1"/>
        <c:axId val="143128832"/>
        <c:axId val="143060992"/>
      </c:lineChart>
      <c:catAx>
        <c:axId val="189883904"/>
        <c:scaling>
          <c:orientation val="minMax"/>
        </c:scaling>
        <c:axPos val="b"/>
        <c:tickLblPos val="nextTo"/>
        <c:crossAx val="189885440"/>
        <c:crosses val="autoZero"/>
        <c:auto val="1"/>
        <c:lblAlgn val="ctr"/>
        <c:lblOffset val="100"/>
      </c:catAx>
      <c:valAx>
        <c:axId val="189885440"/>
        <c:scaling>
          <c:orientation val="minMax"/>
        </c:scaling>
        <c:axPos val="l"/>
        <c:numFmt formatCode="General" sourceLinked="1"/>
        <c:tickLblPos val="nextTo"/>
        <c:spPr>
          <a:ln>
            <a:noFill/>
          </a:ln>
        </c:spPr>
        <c:crossAx val="189883904"/>
        <c:crosses val="autoZero"/>
        <c:crossBetween val="between"/>
      </c:valAx>
      <c:valAx>
        <c:axId val="143060992"/>
        <c:scaling>
          <c:orientation val="minMax"/>
        </c:scaling>
        <c:axPos val="r"/>
        <c:majorGridlines/>
        <c:numFmt formatCode="0%" sourceLinked="1"/>
        <c:tickLblPos val="nextTo"/>
        <c:crossAx val="143128832"/>
        <c:crosses val="max"/>
        <c:crossBetween val="between"/>
      </c:valAx>
      <c:catAx>
        <c:axId val="143128832"/>
        <c:scaling>
          <c:orientation val="minMax"/>
        </c:scaling>
        <c:delete val="1"/>
        <c:axPos val="b"/>
        <c:tickLblPos val="none"/>
        <c:crossAx val="143060992"/>
        <c:auto val="1"/>
        <c:lblAlgn val="ctr"/>
        <c:lblOffset val="100"/>
      </c:catAx>
    </c:plotArea>
    <c:legend>
      <c:legendPos val="r"/>
      <c:layout/>
    </c:legend>
    <c:plotVisOnly val="1"/>
    <c:dispBlanksAs val="gap"/>
  </c:chart>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layout/>
    </c:title>
    <c:plotArea>
      <c:layout/>
      <c:lineChart>
        <c:grouping val="standard"/>
        <c:ser>
          <c:idx val="2"/>
          <c:order val="0"/>
          <c:tx>
            <c:strRef>
              <c:f>ExchangeRateData!$C$1</c:f>
              <c:strCache>
                <c:ptCount val="1"/>
                <c:pt idx="0">
                  <c:v>TL/$</c:v>
                </c:pt>
              </c:strCache>
            </c:strRef>
          </c:tx>
          <c:marker>
            <c:symbol val="none"/>
          </c:marker>
          <c:cat>
            <c:multiLvlStrRef>
              <c:f>ExchangeRateData!$A$2:$B$181</c:f>
              <c:multiLvlStrCache>
                <c:ptCount val="180"/>
                <c:lvl>
                  <c:pt idx="0">
                    <c:v>30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pt idx="53">
                    <c:v>22</c:v>
                  </c:pt>
                  <c:pt idx="54">
                    <c:v>23</c:v>
                  </c:pt>
                  <c:pt idx="55">
                    <c:v>24</c:v>
                  </c:pt>
                  <c:pt idx="56">
                    <c:v>25</c:v>
                  </c:pt>
                  <c:pt idx="57">
                    <c:v>26</c:v>
                  </c:pt>
                  <c:pt idx="58">
                    <c:v>27</c:v>
                  </c:pt>
                  <c:pt idx="59">
                    <c:v>28</c:v>
                  </c:pt>
                  <c:pt idx="60">
                    <c:v>29</c:v>
                  </c:pt>
                  <c:pt idx="61">
                    <c:v>30</c:v>
                  </c:pt>
                  <c:pt idx="62">
                    <c:v>1</c:v>
                  </c:pt>
                  <c:pt idx="63">
                    <c:v>2</c:v>
                  </c:pt>
                  <c:pt idx="64">
                    <c:v>3</c:v>
                  </c:pt>
                  <c:pt idx="65">
                    <c:v>4</c:v>
                  </c:pt>
                  <c:pt idx="66">
                    <c:v>5</c:v>
                  </c:pt>
                  <c:pt idx="67">
                    <c:v>6</c:v>
                  </c:pt>
                  <c:pt idx="68">
                    <c:v>7</c:v>
                  </c:pt>
                  <c:pt idx="69">
                    <c:v>8</c:v>
                  </c:pt>
                  <c:pt idx="70">
                    <c:v>9</c:v>
                  </c:pt>
                  <c:pt idx="71">
                    <c:v>10</c:v>
                  </c:pt>
                  <c:pt idx="72">
                    <c:v>11</c:v>
                  </c:pt>
                  <c:pt idx="73">
                    <c:v>12</c:v>
                  </c:pt>
                  <c:pt idx="74">
                    <c:v>13</c:v>
                  </c:pt>
                  <c:pt idx="75">
                    <c:v>14</c:v>
                  </c:pt>
                  <c:pt idx="76">
                    <c:v>15</c:v>
                  </c:pt>
                  <c:pt idx="77">
                    <c:v>16</c:v>
                  </c:pt>
                  <c:pt idx="78">
                    <c:v>17</c:v>
                  </c:pt>
                  <c:pt idx="79">
                    <c:v>18</c:v>
                  </c:pt>
                  <c:pt idx="80">
                    <c:v>19</c:v>
                  </c:pt>
                  <c:pt idx="81">
                    <c:v>20</c:v>
                  </c:pt>
                  <c:pt idx="82">
                    <c:v>21</c:v>
                  </c:pt>
                  <c:pt idx="83">
                    <c:v>22</c:v>
                  </c:pt>
                  <c:pt idx="84">
                    <c:v>23</c:v>
                  </c:pt>
                  <c:pt idx="85">
                    <c:v>24</c:v>
                  </c:pt>
                  <c:pt idx="86">
                    <c:v>25</c:v>
                  </c:pt>
                  <c:pt idx="87">
                    <c:v>26</c:v>
                  </c:pt>
                  <c:pt idx="88">
                    <c:v>27</c:v>
                  </c:pt>
                  <c:pt idx="89">
                    <c:v>28</c:v>
                  </c:pt>
                  <c:pt idx="90">
                    <c:v>29</c:v>
                  </c:pt>
                  <c:pt idx="91">
                    <c:v>30</c:v>
                  </c:pt>
                  <c:pt idx="92">
                    <c:v>31</c:v>
                  </c:pt>
                  <c:pt idx="93">
                    <c:v>1</c:v>
                  </c:pt>
                  <c:pt idx="94">
                    <c:v>2</c:v>
                  </c:pt>
                  <c:pt idx="95">
                    <c:v>3</c:v>
                  </c:pt>
                  <c:pt idx="96">
                    <c:v>4</c:v>
                  </c:pt>
                  <c:pt idx="97">
                    <c:v>5</c:v>
                  </c:pt>
                  <c:pt idx="98">
                    <c:v>6</c:v>
                  </c:pt>
                  <c:pt idx="99">
                    <c:v>7</c:v>
                  </c:pt>
                  <c:pt idx="100">
                    <c:v>8</c:v>
                  </c:pt>
                  <c:pt idx="101">
                    <c:v>9</c:v>
                  </c:pt>
                  <c:pt idx="102">
                    <c:v>10</c:v>
                  </c:pt>
                  <c:pt idx="103">
                    <c:v>11</c:v>
                  </c:pt>
                  <c:pt idx="104">
                    <c:v>12</c:v>
                  </c:pt>
                  <c:pt idx="105">
                    <c:v>13</c:v>
                  </c:pt>
                  <c:pt idx="106">
                    <c:v>14</c:v>
                  </c:pt>
                  <c:pt idx="107">
                    <c:v>15</c:v>
                  </c:pt>
                  <c:pt idx="108">
                    <c:v>16</c:v>
                  </c:pt>
                  <c:pt idx="109">
                    <c:v>17</c:v>
                  </c:pt>
                  <c:pt idx="110">
                    <c:v>18</c:v>
                  </c:pt>
                  <c:pt idx="111">
                    <c:v>19</c:v>
                  </c:pt>
                  <c:pt idx="112">
                    <c:v>20</c:v>
                  </c:pt>
                  <c:pt idx="113">
                    <c:v>21</c:v>
                  </c:pt>
                  <c:pt idx="114">
                    <c:v>22</c:v>
                  </c:pt>
                  <c:pt idx="115">
                    <c:v>23</c:v>
                  </c:pt>
                  <c:pt idx="116">
                    <c:v>24</c:v>
                  </c:pt>
                  <c:pt idx="117">
                    <c:v>25</c:v>
                  </c:pt>
                  <c:pt idx="118">
                    <c:v>26</c:v>
                  </c:pt>
                  <c:pt idx="119">
                    <c:v>27</c:v>
                  </c:pt>
                  <c:pt idx="120">
                    <c:v>28</c:v>
                  </c:pt>
                  <c:pt idx="121">
                    <c:v>29</c:v>
                  </c:pt>
                  <c:pt idx="122">
                    <c:v>30</c:v>
                  </c:pt>
                  <c:pt idx="123">
                    <c:v>31</c:v>
                  </c:pt>
                  <c:pt idx="124">
                    <c:v>1</c:v>
                  </c:pt>
                  <c:pt idx="125">
                    <c:v>2</c:v>
                  </c:pt>
                  <c:pt idx="126">
                    <c:v>3</c:v>
                  </c:pt>
                  <c:pt idx="127">
                    <c:v>4</c:v>
                  </c:pt>
                  <c:pt idx="128">
                    <c:v>5</c:v>
                  </c:pt>
                  <c:pt idx="129">
                    <c:v>6</c:v>
                  </c:pt>
                  <c:pt idx="130">
                    <c:v>7</c:v>
                  </c:pt>
                  <c:pt idx="131">
                    <c:v>8</c:v>
                  </c:pt>
                  <c:pt idx="132">
                    <c:v>9</c:v>
                  </c:pt>
                  <c:pt idx="133">
                    <c:v>10</c:v>
                  </c:pt>
                  <c:pt idx="134">
                    <c:v>11</c:v>
                  </c:pt>
                  <c:pt idx="135">
                    <c:v>12</c:v>
                  </c:pt>
                  <c:pt idx="136">
                    <c:v>13</c:v>
                  </c:pt>
                  <c:pt idx="137">
                    <c:v>14</c:v>
                  </c:pt>
                  <c:pt idx="138">
                    <c:v>15</c:v>
                  </c:pt>
                  <c:pt idx="139">
                    <c:v>16</c:v>
                  </c:pt>
                  <c:pt idx="140">
                    <c:v>17</c:v>
                  </c:pt>
                  <c:pt idx="141">
                    <c:v>18</c:v>
                  </c:pt>
                  <c:pt idx="142">
                    <c:v>19</c:v>
                  </c:pt>
                  <c:pt idx="143">
                    <c:v>20</c:v>
                  </c:pt>
                  <c:pt idx="144">
                    <c:v>21</c:v>
                  </c:pt>
                  <c:pt idx="145">
                    <c:v>22</c:v>
                  </c:pt>
                  <c:pt idx="146">
                    <c:v>23</c:v>
                  </c:pt>
                  <c:pt idx="147">
                    <c:v>24</c:v>
                  </c:pt>
                  <c:pt idx="148">
                    <c:v>25</c:v>
                  </c:pt>
                  <c:pt idx="149">
                    <c:v>26</c:v>
                  </c:pt>
                  <c:pt idx="150">
                    <c:v>27</c:v>
                  </c:pt>
                  <c:pt idx="151">
                    <c:v>28</c:v>
                  </c:pt>
                  <c:pt idx="152">
                    <c:v>29</c:v>
                  </c:pt>
                  <c:pt idx="153">
                    <c:v>30</c:v>
                  </c:pt>
                  <c:pt idx="154">
                    <c:v>1</c:v>
                  </c:pt>
                  <c:pt idx="155">
                    <c:v>2</c:v>
                  </c:pt>
                  <c:pt idx="156">
                    <c:v>3</c:v>
                  </c:pt>
                  <c:pt idx="157">
                    <c:v>4</c:v>
                  </c:pt>
                  <c:pt idx="158">
                    <c:v>5</c:v>
                  </c:pt>
                  <c:pt idx="159">
                    <c:v>6</c:v>
                  </c:pt>
                  <c:pt idx="160">
                    <c:v>7</c:v>
                  </c:pt>
                  <c:pt idx="161">
                    <c:v>8</c:v>
                  </c:pt>
                  <c:pt idx="162">
                    <c:v>9</c:v>
                  </c:pt>
                  <c:pt idx="163">
                    <c:v>10</c:v>
                  </c:pt>
                  <c:pt idx="164">
                    <c:v>11</c:v>
                  </c:pt>
                  <c:pt idx="165">
                    <c:v>12</c:v>
                  </c:pt>
                  <c:pt idx="166">
                    <c:v>13</c:v>
                  </c:pt>
                  <c:pt idx="167">
                    <c:v>14</c:v>
                  </c:pt>
                  <c:pt idx="168">
                    <c:v>15</c:v>
                  </c:pt>
                  <c:pt idx="169">
                    <c:v>16</c:v>
                  </c:pt>
                  <c:pt idx="170">
                    <c:v>17</c:v>
                  </c:pt>
                  <c:pt idx="171">
                    <c:v>18</c:v>
                  </c:pt>
                  <c:pt idx="172">
                    <c:v>19</c:v>
                  </c:pt>
                  <c:pt idx="173">
                    <c:v>20</c:v>
                  </c:pt>
                  <c:pt idx="174">
                    <c:v>21</c:v>
                  </c:pt>
                  <c:pt idx="175">
                    <c:v>22</c:v>
                  </c:pt>
                  <c:pt idx="176">
                    <c:v>23</c:v>
                  </c:pt>
                  <c:pt idx="177">
                    <c:v>24</c:v>
                  </c:pt>
                  <c:pt idx="178">
                    <c:v>25</c:v>
                  </c:pt>
                  <c:pt idx="179">
                    <c:v>26</c:v>
                  </c:pt>
                </c:lvl>
                <c:lvl>
                  <c:pt idx="0">
                    <c:v>April</c:v>
                  </c:pt>
                  <c:pt idx="1">
                    <c:v>May</c:v>
                  </c:pt>
                  <c:pt idx="32">
                    <c:v>June</c:v>
                  </c:pt>
                  <c:pt idx="62">
                    <c:v>July</c:v>
                  </c:pt>
                  <c:pt idx="93">
                    <c:v>Aug.</c:v>
                  </c:pt>
                  <c:pt idx="124">
                    <c:v>Sep.</c:v>
                  </c:pt>
                  <c:pt idx="154">
                    <c:v>Oct.</c:v>
                  </c:pt>
                </c:lvl>
              </c:multiLvlStrCache>
            </c:multiLvlStrRef>
          </c:cat>
          <c:val>
            <c:numRef>
              <c:f>ExchangeRateData!$C$2:$C$181</c:f>
              <c:numCache>
                <c:formatCode>General</c:formatCode>
                <c:ptCount val="180"/>
                <c:pt idx="0">
                  <c:v>1.5199400000000001</c:v>
                </c:pt>
                <c:pt idx="1">
                  <c:v>1.5207200000000001</c:v>
                </c:pt>
                <c:pt idx="2">
                  <c:v>1.5214000000000001</c:v>
                </c:pt>
                <c:pt idx="3">
                  <c:v>1.5337499999999999</c:v>
                </c:pt>
                <c:pt idx="4">
                  <c:v>1.5486</c:v>
                </c:pt>
                <c:pt idx="5">
                  <c:v>1.5506599999999999</c:v>
                </c:pt>
                <c:pt idx="6">
                  <c:v>1.5461</c:v>
                </c:pt>
                <c:pt idx="7">
                  <c:v>1.53712</c:v>
                </c:pt>
                <c:pt idx="8">
                  <c:v>1.54501</c:v>
                </c:pt>
                <c:pt idx="9">
                  <c:v>1.5468</c:v>
                </c:pt>
                <c:pt idx="10">
                  <c:v>1.56046</c:v>
                </c:pt>
                <c:pt idx="11">
                  <c:v>1.58585</c:v>
                </c:pt>
                <c:pt idx="12">
                  <c:v>1.57856</c:v>
                </c:pt>
                <c:pt idx="13">
                  <c:v>1.5971299999999999</c:v>
                </c:pt>
                <c:pt idx="14">
                  <c:v>1.5970200000000001</c:v>
                </c:pt>
                <c:pt idx="15">
                  <c:v>1.5969199999999999</c:v>
                </c:pt>
                <c:pt idx="16">
                  <c:v>1.5919300000000001</c:v>
                </c:pt>
                <c:pt idx="17">
                  <c:v>1.5843400000000001</c:v>
                </c:pt>
                <c:pt idx="18">
                  <c:v>1.5721499999999999</c:v>
                </c:pt>
                <c:pt idx="19">
                  <c:v>1.5757399999999999</c:v>
                </c:pt>
                <c:pt idx="20">
                  <c:v>1.58612</c:v>
                </c:pt>
                <c:pt idx="21">
                  <c:v>1.58806</c:v>
                </c:pt>
                <c:pt idx="22">
                  <c:v>1.5899300000000001</c:v>
                </c:pt>
                <c:pt idx="23">
                  <c:v>1.6042000000000001</c:v>
                </c:pt>
                <c:pt idx="24">
                  <c:v>1.59826</c:v>
                </c:pt>
                <c:pt idx="25">
                  <c:v>1.6070500000000001</c:v>
                </c:pt>
                <c:pt idx="26">
                  <c:v>1.6036600000000001</c:v>
                </c:pt>
                <c:pt idx="27">
                  <c:v>1.60527</c:v>
                </c:pt>
                <c:pt idx="28">
                  <c:v>1.6058399999999999</c:v>
                </c:pt>
                <c:pt idx="29">
                  <c:v>1.6030599999999999</c:v>
                </c:pt>
                <c:pt idx="30">
                  <c:v>1.5996900000000001</c:v>
                </c:pt>
                <c:pt idx="31">
                  <c:v>1.5954999999999999</c:v>
                </c:pt>
                <c:pt idx="32">
                  <c:v>1.60104</c:v>
                </c:pt>
                <c:pt idx="33">
                  <c:v>1.58195</c:v>
                </c:pt>
                <c:pt idx="34">
                  <c:v>1.5739700000000001</c:v>
                </c:pt>
                <c:pt idx="35">
                  <c:v>1.57402</c:v>
                </c:pt>
                <c:pt idx="36">
                  <c:v>1.5732200000000001</c:v>
                </c:pt>
                <c:pt idx="37">
                  <c:v>1.58734</c:v>
                </c:pt>
                <c:pt idx="38">
                  <c:v>1.5806500000000001</c:v>
                </c:pt>
                <c:pt idx="39">
                  <c:v>1.5826499999999999</c:v>
                </c:pt>
                <c:pt idx="40">
                  <c:v>1.5728500000000001</c:v>
                </c:pt>
                <c:pt idx="41">
                  <c:v>1.5759000000000001</c:v>
                </c:pt>
                <c:pt idx="42">
                  <c:v>1.5782799999999999</c:v>
                </c:pt>
                <c:pt idx="43">
                  <c:v>1.5749</c:v>
                </c:pt>
                <c:pt idx="44">
                  <c:v>1.57474</c:v>
                </c:pt>
                <c:pt idx="45">
                  <c:v>1.5854900000000001</c:v>
                </c:pt>
                <c:pt idx="46">
                  <c:v>1.6095600000000001</c:v>
                </c:pt>
                <c:pt idx="47">
                  <c:v>1.6109899999999999</c:v>
                </c:pt>
                <c:pt idx="48">
                  <c:v>1.59687</c:v>
                </c:pt>
                <c:pt idx="49">
                  <c:v>1.5927</c:v>
                </c:pt>
                <c:pt idx="50">
                  <c:v>1.59815</c:v>
                </c:pt>
                <c:pt idx="51">
                  <c:v>1.60104</c:v>
                </c:pt>
                <c:pt idx="52">
                  <c:v>1.6119399999999999</c:v>
                </c:pt>
                <c:pt idx="53">
                  <c:v>1.6166</c:v>
                </c:pt>
                <c:pt idx="54">
                  <c:v>1.62954</c:v>
                </c:pt>
                <c:pt idx="55">
                  <c:v>1.6369499999999999</c:v>
                </c:pt>
                <c:pt idx="56">
                  <c:v>1.6319399999999999</c:v>
                </c:pt>
                <c:pt idx="57">
                  <c:v>1.6316600000000001</c:v>
                </c:pt>
                <c:pt idx="58">
                  <c:v>1.6378299999999999</c:v>
                </c:pt>
                <c:pt idx="59">
                  <c:v>1.6416500000000001</c:v>
                </c:pt>
                <c:pt idx="60">
                  <c:v>1.6227799999999999</c:v>
                </c:pt>
                <c:pt idx="61">
                  <c:v>1.62273</c:v>
                </c:pt>
                <c:pt idx="62">
                  <c:v>1.6074600000000001</c:v>
                </c:pt>
                <c:pt idx="63">
                  <c:v>1.6089500000000001</c:v>
                </c:pt>
                <c:pt idx="64">
                  <c:v>1.60711</c:v>
                </c:pt>
                <c:pt idx="65">
                  <c:v>1.6160000000000001</c:v>
                </c:pt>
                <c:pt idx="66">
                  <c:v>1.6277699999999999</c:v>
                </c:pt>
                <c:pt idx="67">
                  <c:v>1.6332800000000001</c:v>
                </c:pt>
                <c:pt idx="68">
                  <c:v>1.6196699999999999</c:v>
                </c:pt>
                <c:pt idx="69">
                  <c:v>1.6277999999999999</c:v>
                </c:pt>
                <c:pt idx="70">
                  <c:v>1.62775</c:v>
                </c:pt>
                <c:pt idx="71">
                  <c:v>1.6285099999999999</c:v>
                </c:pt>
                <c:pt idx="72">
                  <c:v>1.6473199999999999</c:v>
                </c:pt>
                <c:pt idx="73">
                  <c:v>1.6506400000000001</c:v>
                </c:pt>
                <c:pt idx="74">
                  <c:v>1.64374</c:v>
                </c:pt>
                <c:pt idx="75">
                  <c:v>1.6452500000000001</c:v>
                </c:pt>
                <c:pt idx="76">
                  <c:v>1.6512100000000001</c:v>
                </c:pt>
                <c:pt idx="77">
                  <c:v>1.64778</c:v>
                </c:pt>
                <c:pt idx="78">
                  <c:v>1.6527400000000001</c:v>
                </c:pt>
                <c:pt idx="79">
                  <c:v>1.66021</c:v>
                </c:pt>
                <c:pt idx="80">
                  <c:v>1.6581999999999999</c:v>
                </c:pt>
                <c:pt idx="81">
                  <c:v>1.66221</c:v>
                </c:pt>
                <c:pt idx="82">
                  <c:v>1.6672499999999999</c:v>
                </c:pt>
                <c:pt idx="83">
                  <c:v>1.6969399999999999</c:v>
                </c:pt>
                <c:pt idx="84">
                  <c:v>1.69635</c:v>
                </c:pt>
                <c:pt idx="85">
                  <c:v>1.70265</c:v>
                </c:pt>
                <c:pt idx="86">
                  <c:v>1.7149000000000001</c:v>
                </c:pt>
                <c:pt idx="87">
                  <c:v>1.6985399999999999</c:v>
                </c:pt>
                <c:pt idx="88">
                  <c:v>1.6913400000000001</c:v>
                </c:pt>
                <c:pt idx="89">
                  <c:v>1.67675</c:v>
                </c:pt>
                <c:pt idx="90">
                  <c:v>1.68855</c:v>
                </c:pt>
                <c:pt idx="91">
                  <c:v>1.69533</c:v>
                </c:pt>
                <c:pt idx="92">
                  <c:v>1.68868</c:v>
                </c:pt>
                <c:pt idx="93">
                  <c:v>1.6932</c:v>
                </c:pt>
                <c:pt idx="94">
                  <c:v>1.7119899999999999</c:v>
                </c:pt>
                <c:pt idx="95">
                  <c:v>1.69584</c:v>
                </c:pt>
                <c:pt idx="96">
                  <c:v>1.7414499999999999</c:v>
                </c:pt>
                <c:pt idx="97">
                  <c:v>1.7475099999999999</c:v>
                </c:pt>
                <c:pt idx="98">
                  <c:v>1.73688</c:v>
                </c:pt>
                <c:pt idx="99">
                  <c:v>1.74627</c:v>
                </c:pt>
                <c:pt idx="100">
                  <c:v>1.77799</c:v>
                </c:pt>
                <c:pt idx="101">
                  <c:v>1.756</c:v>
                </c:pt>
                <c:pt idx="102">
                  <c:v>1.7770999999999999</c:v>
                </c:pt>
                <c:pt idx="103">
                  <c:v>1.7817099999999999</c:v>
                </c:pt>
                <c:pt idx="104">
                  <c:v>1.77877</c:v>
                </c:pt>
                <c:pt idx="105">
                  <c:v>1.7829999999999999</c:v>
                </c:pt>
                <c:pt idx="106">
                  <c:v>1.7781199999999999</c:v>
                </c:pt>
                <c:pt idx="107">
                  <c:v>1.76505</c:v>
                </c:pt>
                <c:pt idx="108">
                  <c:v>1.7765500000000001</c:v>
                </c:pt>
                <c:pt idx="109">
                  <c:v>1.7704800000000001</c:v>
                </c:pt>
                <c:pt idx="110">
                  <c:v>1.78505</c:v>
                </c:pt>
                <c:pt idx="111">
                  <c:v>1.78783</c:v>
                </c:pt>
                <c:pt idx="112">
                  <c:v>1.7787999999999999</c:v>
                </c:pt>
                <c:pt idx="113">
                  <c:v>1.7877000000000001</c:v>
                </c:pt>
                <c:pt idx="114">
                  <c:v>1.78698</c:v>
                </c:pt>
                <c:pt idx="115">
                  <c:v>1.7716000000000001</c:v>
                </c:pt>
                <c:pt idx="116">
                  <c:v>1.7843800000000001</c:v>
                </c:pt>
                <c:pt idx="117">
                  <c:v>1.7565900000000001</c:v>
                </c:pt>
                <c:pt idx="118">
                  <c:v>1.7517100000000001</c:v>
                </c:pt>
                <c:pt idx="119">
                  <c:v>1.74929</c:v>
                </c:pt>
                <c:pt idx="120">
                  <c:v>1.7501899999999999</c:v>
                </c:pt>
                <c:pt idx="121">
                  <c:v>1.7322599999999999</c:v>
                </c:pt>
                <c:pt idx="122">
                  <c:v>1.7329399999999999</c:v>
                </c:pt>
                <c:pt idx="123">
                  <c:v>1.7173099999999999</c:v>
                </c:pt>
                <c:pt idx="124">
                  <c:v>1.7238500000000001</c:v>
                </c:pt>
                <c:pt idx="125">
                  <c:v>1.7527600000000001</c:v>
                </c:pt>
                <c:pt idx="126">
                  <c:v>1.7531099999999999</c:v>
                </c:pt>
                <c:pt idx="127">
                  <c:v>1.7503299999999999</c:v>
                </c:pt>
                <c:pt idx="128">
                  <c:v>1.7710999999999999</c:v>
                </c:pt>
                <c:pt idx="129">
                  <c:v>1.7616099999999999</c:v>
                </c:pt>
                <c:pt idx="130">
                  <c:v>1.7581500000000001</c:v>
                </c:pt>
                <c:pt idx="131">
                  <c:v>1.7678</c:v>
                </c:pt>
                <c:pt idx="132">
                  <c:v>1.7915000000000001</c:v>
                </c:pt>
                <c:pt idx="133">
                  <c:v>1.7915000000000001</c:v>
                </c:pt>
                <c:pt idx="134">
                  <c:v>1.79074</c:v>
                </c:pt>
                <c:pt idx="135">
                  <c:v>1.78755</c:v>
                </c:pt>
                <c:pt idx="136">
                  <c:v>1.7665599999999999</c:v>
                </c:pt>
                <c:pt idx="137">
                  <c:v>1.77715</c:v>
                </c:pt>
                <c:pt idx="138">
                  <c:v>1.7803</c:v>
                </c:pt>
                <c:pt idx="139">
                  <c:v>1.7766900000000001</c:v>
                </c:pt>
                <c:pt idx="140">
                  <c:v>1.7781100000000001</c:v>
                </c:pt>
                <c:pt idx="141">
                  <c:v>1.7823800000000001</c:v>
                </c:pt>
                <c:pt idx="142">
                  <c:v>1.80758</c:v>
                </c:pt>
                <c:pt idx="143">
                  <c:v>1.7875300000000001</c:v>
                </c:pt>
                <c:pt idx="144">
                  <c:v>1.8249299999999999</c:v>
                </c:pt>
                <c:pt idx="145">
                  <c:v>1.8433999999999999</c:v>
                </c:pt>
                <c:pt idx="146">
                  <c:v>1.8362000000000001</c:v>
                </c:pt>
                <c:pt idx="147">
                  <c:v>1.8393600000000001</c:v>
                </c:pt>
                <c:pt idx="148">
                  <c:v>1.8346499999999999</c:v>
                </c:pt>
                <c:pt idx="149">
                  <c:v>1.8523000000000001</c:v>
                </c:pt>
                <c:pt idx="150">
                  <c:v>1.8465499999999999</c:v>
                </c:pt>
                <c:pt idx="151">
                  <c:v>1.86375</c:v>
                </c:pt>
                <c:pt idx="152">
                  <c:v>1.8546</c:v>
                </c:pt>
                <c:pt idx="153">
                  <c:v>1.86005</c:v>
                </c:pt>
                <c:pt idx="154">
                  <c:v>1.8593599999999999</c:v>
                </c:pt>
                <c:pt idx="155">
                  <c:v>1.8591800000000001</c:v>
                </c:pt>
                <c:pt idx="156">
                  <c:v>1.8928499999999999</c:v>
                </c:pt>
                <c:pt idx="157">
                  <c:v>1.8909</c:v>
                </c:pt>
                <c:pt idx="158">
                  <c:v>1.86825</c:v>
                </c:pt>
                <c:pt idx="159">
                  <c:v>1.84883</c:v>
                </c:pt>
                <c:pt idx="160">
                  <c:v>1.84911</c:v>
                </c:pt>
                <c:pt idx="161">
                  <c:v>1.8477300000000001</c:v>
                </c:pt>
                <c:pt idx="162">
                  <c:v>1.85225</c:v>
                </c:pt>
                <c:pt idx="163">
                  <c:v>1.8301700000000001</c:v>
                </c:pt>
                <c:pt idx="164">
                  <c:v>1.84074</c:v>
                </c:pt>
                <c:pt idx="165">
                  <c:v>1.8197399999999999</c:v>
                </c:pt>
                <c:pt idx="166">
                  <c:v>1.83762</c:v>
                </c:pt>
                <c:pt idx="167">
                  <c:v>1.83327</c:v>
                </c:pt>
                <c:pt idx="168">
                  <c:v>1.8344199999999999</c:v>
                </c:pt>
                <c:pt idx="169">
                  <c:v>1.83379</c:v>
                </c:pt>
                <c:pt idx="170">
                  <c:v>1.8647</c:v>
                </c:pt>
                <c:pt idx="171">
                  <c:v>1.8587</c:v>
                </c:pt>
                <c:pt idx="172">
                  <c:v>1.86877</c:v>
                </c:pt>
                <c:pt idx="173">
                  <c:v>1.8602300000000001</c:v>
                </c:pt>
                <c:pt idx="174">
                  <c:v>1.8342000000000001</c:v>
                </c:pt>
                <c:pt idx="175">
                  <c:v>1.8352299999999999</c:v>
                </c:pt>
                <c:pt idx="176">
                  <c:v>1.8393200000000001</c:v>
                </c:pt>
                <c:pt idx="177">
                  <c:v>1.7994000000000001</c:v>
                </c:pt>
                <c:pt idx="178">
                  <c:v>1.7787200000000001</c:v>
                </c:pt>
                <c:pt idx="179">
                  <c:v>1.75875</c:v>
                </c:pt>
              </c:numCache>
            </c:numRef>
          </c:val>
        </c:ser>
        <c:marker val="1"/>
        <c:axId val="56075008"/>
        <c:axId val="56076544"/>
      </c:lineChart>
      <c:catAx>
        <c:axId val="56075008"/>
        <c:scaling>
          <c:orientation val="minMax"/>
        </c:scaling>
        <c:axPos val="b"/>
        <c:tickLblPos val="nextTo"/>
        <c:crossAx val="56076544"/>
        <c:crosses val="autoZero"/>
        <c:auto val="1"/>
        <c:lblAlgn val="ctr"/>
        <c:lblOffset val="100"/>
      </c:catAx>
      <c:valAx>
        <c:axId val="56076544"/>
        <c:scaling>
          <c:orientation val="minMax"/>
        </c:scaling>
        <c:axPos val="l"/>
        <c:majorGridlines/>
        <c:numFmt formatCode="General" sourceLinked="1"/>
        <c:tickLblPos val="nextTo"/>
        <c:crossAx val="56075008"/>
        <c:crosses val="autoZero"/>
        <c:crossBetween val="between"/>
      </c:valAx>
    </c:plotArea>
    <c:legend>
      <c:legendPos val="r"/>
      <c:layout/>
    </c:legend>
    <c:plotVisOnly val="1"/>
  </c:chart>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Histogram</a:t>
            </a:r>
          </a:p>
        </c:rich>
      </c:tx>
      <c:layout/>
    </c:title>
    <c:plotArea>
      <c:layout/>
      <c:barChart>
        <c:barDir val="col"/>
        <c:grouping val="clustered"/>
        <c:ser>
          <c:idx val="0"/>
          <c:order val="0"/>
          <c:tx>
            <c:v>Frequency</c:v>
          </c:tx>
          <c:spPr>
            <a:ln>
              <a:solidFill>
                <a:schemeClr val="tx1"/>
              </a:solidFill>
            </a:ln>
          </c:spPr>
          <c:cat>
            <c:strRef>
              <c:f>Sheet4!$A$2:$A$6</c:f>
              <c:strCache>
                <c:ptCount val="5"/>
                <c:pt idx="0">
                  <c:v>50-60</c:v>
                </c:pt>
                <c:pt idx="1">
                  <c:v>60-70</c:v>
                </c:pt>
                <c:pt idx="2">
                  <c:v>70-80</c:v>
                </c:pt>
                <c:pt idx="3">
                  <c:v>80-90</c:v>
                </c:pt>
                <c:pt idx="4">
                  <c:v>90-100</c:v>
                </c:pt>
              </c:strCache>
            </c:strRef>
          </c:cat>
          <c:val>
            <c:numRef>
              <c:f>Sheet4!$B$2:$B$6</c:f>
              <c:numCache>
                <c:formatCode>General</c:formatCode>
                <c:ptCount val="5"/>
                <c:pt idx="0">
                  <c:v>5</c:v>
                </c:pt>
                <c:pt idx="1">
                  <c:v>8</c:v>
                </c:pt>
                <c:pt idx="2">
                  <c:v>8</c:v>
                </c:pt>
                <c:pt idx="3">
                  <c:v>13</c:v>
                </c:pt>
                <c:pt idx="4">
                  <c:v>6</c:v>
                </c:pt>
              </c:numCache>
            </c:numRef>
          </c:val>
        </c:ser>
        <c:gapWidth val="0"/>
        <c:axId val="196237568"/>
        <c:axId val="198610944"/>
      </c:barChart>
      <c:catAx>
        <c:axId val="196237568"/>
        <c:scaling>
          <c:orientation val="minMax"/>
        </c:scaling>
        <c:axPos val="b"/>
        <c:title>
          <c:tx>
            <c:rich>
              <a:bodyPr/>
              <a:lstStyle/>
              <a:p>
                <a:pPr>
                  <a:defRPr/>
                </a:pPr>
                <a:r>
                  <a:rPr lang="en-US"/>
                  <a:t>Scores</a:t>
                </a:r>
              </a:p>
            </c:rich>
          </c:tx>
          <c:layout/>
        </c:title>
        <c:tickLblPos val="nextTo"/>
        <c:crossAx val="198610944"/>
        <c:crosses val="autoZero"/>
        <c:auto val="1"/>
        <c:lblAlgn val="ctr"/>
        <c:lblOffset val="100"/>
      </c:catAx>
      <c:valAx>
        <c:axId val="198610944"/>
        <c:scaling>
          <c:orientation val="minMax"/>
        </c:scaling>
        <c:axPos val="l"/>
        <c:title>
          <c:tx>
            <c:rich>
              <a:bodyPr/>
              <a:lstStyle/>
              <a:p>
                <a:pPr>
                  <a:defRPr/>
                </a:pPr>
                <a:r>
                  <a:rPr lang="en-US"/>
                  <a:t>Frequency</a:t>
                </a:r>
              </a:p>
            </c:rich>
          </c:tx>
          <c:layout/>
        </c:title>
        <c:numFmt formatCode="General" sourceLinked="1"/>
        <c:tickLblPos val="nextTo"/>
        <c:crossAx val="196237568"/>
        <c:crosses val="autoZero"/>
        <c:crossBetween val="between"/>
      </c:valAx>
    </c:plotArea>
    <c:legend>
      <c:legendPos val="r"/>
      <c:layout/>
    </c:legend>
    <c:plotVisOnly val="1"/>
  </c:chart>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Ogive: Cumulative %</a:t>
            </a:r>
          </a:p>
        </c:rich>
      </c:tx>
      <c:layout/>
    </c:title>
    <c:plotArea>
      <c:layout/>
      <c:lineChart>
        <c:grouping val="standard"/>
        <c:ser>
          <c:idx val="1"/>
          <c:order val="0"/>
          <c:tx>
            <c:strRef>
              <c:f>Sheet5!$C$1</c:f>
              <c:strCache>
                <c:ptCount val="1"/>
                <c:pt idx="0">
                  <c:v>Cumulative %</c:v>
                </c:pt>
              </c:strCache>
            </c:strRef>
          </c:tx>
          <c:cat>
            <c:strRef>
              <c:f>Sheet5!$A$2:$A$6</c:f>
              <c:strCache>
                <c:ptCount val="5"/>
                <c:pt idx="0">
                  <c:v>50-60</c:v>
                </c:pt>
                <c:pt idx="1">
                  <c:v>60-70</c:v>
                </c:pt>
                <c:pt idx="2">
                  <c:v>70-80</c:v>
                </c:pt>
                <c:pt idx="3">
                  <c:v>80-90</c:v>
                </c:pt>
                <c:pt idx="4">
                  <c:v>90-100</c:v>
                </c:pt>
              </c:strCache>
            </c:strRef>
          </c:cat>
          <c:val>
            <c:numRef>
              <c:f>Sheet5!$C$2:$C$6</c:f>
              <c:numCache>
                <c:formatCode>0.00%</c:formatCode>
                <c:ptCount val="5"/>
                <c:pt idx="0">
                  <c:v>0.125</c:v>
                </c:pt>
                <c:pt idx="1">
                  <c:v>0.32500000000000001</c:v>
                </c:pt>
                <c:pt idx="2">
                  <c:v>0.52500000000000002</c:v>
                </c:pt>
                <c:pt idx="3">
                  <c:v>0.85</c:v>
                </c:pt>
                <c:pt idx="4">
                  <c:v>1</c:v>
                </c:pt>
              </c:numCache>
            </c:numRef>
          </c:val>
        </c:ser>
        <c:marker val="1"/>
        <c:axId val="205775232"/>
        <c:axId val="205776768"/>
      </c:lineChart>
      <c:catAx>
        <c:axId val="205775232"/>
        <c:scaling>
          <c:orientation val="minMax"/>
        </c:scaling>
        <c:axPos val="b"/>
        <c:numFmt formatCode="General" sourceLinked="1"/>
        <c:tickLblPos val="nextTo"/>
        <c:crossAx val="205776768"/>
        <c:crosses val="autoZero"/>
        <c:auto val="1"/>
        <c:lblAlgn val="ctr"/>
        <c:lblOffset val="100"/>
      </c:catAx>
      <c:valAx>
        <c:axId val="205776768"/>
        <c:scaling>
          <c:orientation val="minMax"/>
        </c:scaling>
        <c:axPos val="l"/>
        <c:majorGridlines/>
        <c:numFmt formatCode="0.00%" sourceLinked="1"/>
        <c:tickLblPos val="nextTo"/>
        <c:crossAx val="205775232"/>
        <c:crosses val="autoZero"/>
        <c:crossBetween val="between"/>
      </c:valAx>
    </c:plotArea>
    <c:plotVisOnly val="1"/>
  </c:chart>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SkincancerData!$B$1</c:f>
              <c:strCache>
                <c:ptCount val="1"/>
                <c:pt idx="0">
                  <c:v>Cases of Skin Cancer (in 100,000)</c:v>
                </c:pt>
              </c:strCache>
            </c:strRef>
          </c:tx>
          <c:spPr>
            <a:ln w="28575">
              <a:noFill/>
            </a:ln>
          </c:spPr>
          <c:xVal>
            <c:numRef>
              <c:f>SkincancerData!$A$2:$A$38</c:f>
              <c:numCache>
                <c:formatCode>General</c:formatCode>
                <c:ptCount val="37"/>
                <c:pt idx="0">
                  <c:v>1936</c:v>
                </c:pt>
                <c:pt idx="1">
                  <c:v>1940</c:v>
                </c:pt>
                <c:pt idx="2">
                  <c:v>1944</c:v>
                </c:pt>
                <c:pt idx="3">
                  <c:v>1948</c:v>
                </c:pt>
                <c:pt idx="4">
                  <c:v>1952</c:v>
                </c:pt>
                <c:pt idx="5">
                  <c:v>1956</c:v>
                </c:pt>
                <c:pt idx="6">
                  <c:v>1960</c:v>
                </c:pt>
                <c:pt idx="7">
                  <c:v>1964</c:v>
                </c:pt>
                <c:pt idx="8">
                  <c:v>1968</c:v>
                </c:pt>
                <c:pt idx="9">
                  <c:v>1972</c:v>
                </c:pt>
                <c:pt idx="10">
                  <c:v>1937</c:v>
                </c:pt>
                <c:pt idx="11">
                  <c:v>1941</c:v>
                </c:pt>
                <c:pt idx="12">
                  <c:v>1945</c:v>
                </c:pt>
                <c:pt idx="13">
                  <c:v>1949</c:v>
                </c:pt>
                <c:pt idx="14">
                  <c:v>1953</c:v>
                </c:pt>
                <c:pt idx="15">
                  <c:v>1957</c:v>
                </c:pt>
                <c:pt idx="16">
                  <c:v>1961</c:v>
                </c:pt>
                <c:pt idx="17">
                  <c:v>1965</c:v>
                </c:pt>
                <c:pt idx="18">
                  <c:v>1969</c:v>
                </c:pt>
                <c:pt idx="19">
                  <c:v>1938</c:v>
                </c:pt>
                <c:pt idx="20">
                  <c:v>1942</c:v>
                </c:pt>
                <c:pt idx="21">
                  <c:v>1946</c:v>
                </c:pt>
                <c:pt idx="22">
                  <c:v>1950</c:v>
                </c:pt>
                <c:pt idx="23">
                  <c:v>1954</c:v>
                </c:pt>
                <c:pt idx="24">
                  <c:v>1958</c:v>
                </c:pt>
                <c:pt idx="25">
                  <c:v>1962</c:v>
                </c:pt>
                <c:pt idx="26">
                  <c:v>1966</c:v>
                </c:pt>
                <c:pt idx="27">
                  <c:v>1970</c:v>
                </c:pt>
                <c:pt idx="28">
                  <c:v>1939</c:v>
                </c:pt>
                <c:pt idx="29">
                  <c:v>1943</c:v>
                </c:pt>
                <c:pt idx="30">
                  <c:v>1947</c:v>
                </c:pt>
                <c:pt idx="31">
                  <c:v>1951</c:v>
                </c:pt>
                <c:pt idx="32">
                  <c:v>1955</c:v>
                </c:pt>
                <c:pt idx="33">
                  <c:v>1959</c:v>
                </c:pt>
                <c:pt idx="34">
                  <c:v>1963</c:v>
                </c:pt>
                <c:pt idx="35">
                  <c:v>1967</c:v>
                </c:pt>
                <c:pt idx="36">
                  <c:v>1971</c:v>
                </c:pt>
              </c:numCache>
            </c:numRef>
          </c:xVal>
          <c:yVal>
            <c:numRef>
              <c:f>SkincancerData!$B$2:$B$38</c:f>
              <c:numCache>
                <c:formatCode>General</c:formatCode>
                <c:ptCount val="37"/>
                <c:pt idx="0">
                  <c:v>0.9</c:v>
                </c:pt>
                <c:pt idx="1">
                  <c:v>1.4</c:v>
                </c:pt>
                <c:pt idx="2">
                  <c:v>1.6</c:v>
                </c:pt>
                <c:pt idx="3">
                  <c:v>2.5</c:v>
                </c:pt>
                <c:pt idx="4">
                  <c:v>3.1</c:v>
                </c:pt>
                <c:pt idx="5">
                  <c:v>2.5</c:v>
                </c:pt>
                <c:pt idx="6">
                  <c:v>4.2</c:v>
                </c:pt>
                <c:pt idx="7">
                  <c:v>3.7</c:v>
                </c:pt>
                <c:pt idx="8">
                  <c:v>4.7</c:v>
                </c:pt>
                <c:pt idx="9">
                  <c:v>4.8</c:v>
                </c:pt>
                <c:pt idx="10">
                  <c:v>0.8</c:v>
                </c:pt>
                <c:pt idx="11">
                  <c:v>1.2</c:v>
                </c:pt>
                <c:pt idx="12">
                  <c:v>1.5</c:v>
                </c:pt>
                <c:pt idx="13">
                  <c:v>2.7</c:v>
                </c:pt>
                <c:pt idx="14">
                  <c:v>2.4</c:v>
                </c:pt>
                <c:pt idx="15">
                  <c:v>2.6</c:v>
                </c:pt>
                <c:pt idx="16">
                  <c:v>3.9</c:v>
                </c:pt>
                <c:pt idx="17">
                  <c:v>3.9</c:v>
                </c:pt>
                <c:pt idx="18">
                  <c:v>4.4000000000000004</c:v>
                </c:pt>
                <c:pt idx="19">
                  <c:v>0.8</c:v>
                </c:pt>
                <c:pt idx="20">
                  <c:v>1.7</c:v>
                </c:pt>
                <c:pt idx="21">
                  <c:v>1.5</c:v>
                </c:pt>
                <c:pt idx="22">
                  <c:v>2.9</c:v>
                </c:pt>
                <c:pt idx="23">
                  <c:v>2.2000000000000002</c:v>
                </c:pt>
                <c:pt idx="24">
                  <c:v>3.2</c:v>
                </c:pt>
                <c:pt idx="25">
                  <c:v>3.7</c:v>
                </c:pt>
                <c:pt idx="26">
                  <c:v>4.0999999999999996</c:v>
                </c:pt>
                <c:pt idx="27">
                  <c:v>4.8</c:v>
                </c:pt>
                <c:pt idx="28">
                  <c:v>1.3</c:v>
                </c:pt>
                <c:pt idx="29">
                  <c:v>1.8</c:v>
                </c:pt>
                <c:pt idx="30">
                  <c:v>2</c:v>
                </c:pt>
                <c:pt idx="31">
                  <c:v>2.5</c:v>
                </c:pt>
                <c:pt idx="32">
                  <c:v>2.9</c:v>
                </c:pt>
                <c:pt idx="33">
                  <c:v>3.8</c:v>
                </c:pt>
                <c:pt idx="34">
                  <c:v>3.3</c:v>
                </c:pt>
                <c:pt idx="35">
                  <c:v>3.8</c:v>
                </c:pt>
                <c:pt idx="36">
                  <c:v>4.8</c:v>
                </c:pt>
              </c:numCache>
            </c:numRef>
          </c:yVal>
        </c:ser>
        <c:axId val="209072896"/>
        <c:axId val="209074432"/>
      </c:scatterChart>
      <c:valAx>
        <c:axId val="209072896"/>
        <c:scaling>
          <c:orientation val="minMax"/>
        </c:scaling>
        <c:axPos val="b"/>
        <c:numFmt formatCode="General" sourceLinked="1"/>
        <c:tickLblPos val="nextTo"/>
        <c:crossAx val="209074432"/>
        <c:crosses val="autoZero"/>
        <c:crossBetween val="midCat"/>
      </c:valAx>
      <c:valAx>
        <c:axId val="209074432"/>
        <c:scaling>
          <c:orientation val="minMax"/>
        </c:scaling>
        <c:axPos val="l"/>
        <c:majorGridlines/>
        <c:numFmt formatCode="General" sourceLinked="1"/>
        <c:tickLblPos val="nextTo"/>
        <c:crossAx val="209072896"/>
        <c:crosses val="autoZero"/>
        <c:crossBetween val="midCat"/>
      </c:valAx>
    </c:plotArea>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57150</xdr:colOff>
      <xdr:row>71</xdr:row>
      <xdr:rowOff>76200</xdr:rowOff>
    </xdr:from>
    <xdr:to>
      <xdr:col>17</xdr:col>
      <xdr:colOff>514350</xdr:colOff>
      <xdr:row>88</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15119" y="15119"/>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15119"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1"/>
  <sheetViews>
    <sheetView workbookViewId="0">
      <selection sqref="A1:XFD1048576"/>
    </sheetView>
  </sheetViews>
  <sheetFormatPr defaultRowHeight="12.75"/>
  <cols>
    <col min="1" max="1" width="9.140625" style="2"/>
    <col min="2" max="2" width="10.7109375" style="2" bestFit="1" customWidth="1"/>
    <col min="3" max="3" width="4.85546875" style="2" customWidth="1"/>
    <col min="4" max="4" width="6.5703125" style="2" customWidth="1"/>
    <col min="5" max="5" width="10.5703125" style="2" customWidth="1"/>
    <col min="6" max="6" width="7" style="2" customWidth="1"/>
    <col min="7" max="7" width="6" style="2" customWidth="1"/>
    <col min="8" max="8" width="8" style="2" bestFit="1" customWidth="1"/>
    <col min="9" max="9" width="12.28515625" style="2" bestFit="1" customWidth="1"/>
    <col min="10" max="10" width="8.28515625" style="2" bestFit="1" customWidth="1"/>
    <col min="11" max="11" width="6.85546875" style="2" bestFit="1" customWidth="1"/>
  </cols>
  <sheetData>
    <row r="1" spans="1:11">
      <c r="A1" s="1" t="s">
        <v>21</v>
      </c>
      <c r="B1" s="1" t="s">
        <v>25</v>
      </c>
      <c r="C1" s="1" t="s">
        <v>2</v>
      </c>
      <c r="D1" s="1" t="s">
        <v>3</v>
      </c>
      <c r="E1" s="1" t="s">
        <v>4</v>
      </c>
      <c r="F1" s="1" t="s">
        <v>5</v>
      </c>
      <c r="G1" s="1" t="s">
        <v>6</v>
      </c>
      <c r="H1" s="1" t="s">
        <v>0</v>
      </c>
      <c r="I1" s="1" t="s">
        <v>20</v>
      </c>
      <c r="J1" s="1" t="s">
        <v>22</v>
      </c>
      <c r="K1" s="1" t="s">
        <v>1</v>
      </c>
    </row>
    <row r="2" spans="1:11">
      <c r="A2" s="2">
        <v>1</v>
      </c>
      <c r="B2" s="2" t="s">
        <v>7</v>
      </c>
      <c r="C2" s="2">
        <v>23</v>
      </c>
      <c r="D2" s="2" t="s">
        <v>8</v>
      </c>
      <c r="E2" s="2" t="s">
        <v>9</v>
      </c>
      <c r="F2" s="2" t="s">
        <v>10</v>
      </c>
      <c r="G2" s="2">
        <v>3.5</v>
      </c>
      <c r="H2" s="2">
        <v>1</v>
      </c>
      <c r="I2" s="2">
        <v>1</v>
      </c>
      <c r="J2" s="2">
        <v>4</v>
      </c>
      <c r="K2" s="2">
        <v>5</v>
      </c>
    </row>
    <row r="3" spans="1:11">
      <c r="A3" s="2">
        <v>2</v>
      </c>
      <c r="B3" s="2" t="s">
        <v>7</v>
      </c>
      <c r="C3" s="2">
        <v>24</v>
      </c>
      <c r="D3" s="2" t="s">
        <v>8</v>
      </c>
      <c r="E3" s="2" t="s">
        <v>9</v>
      </c>
      <c r="F3" s="2" t="s">
        <v>10</v>
      </c>
      <c r="G3" s="2">
        <v>3.3</v>
      </c>
      <c r="H3" s="2">
        <v>2</v>
      </c>
      <c r="I3" s="2">
        <v>0</v>
      </c>
      <c r="J3" s="2">
        <v>3</v>
      </c>
      <c r="K3" s="2">
        <v>2</v>
      </c>
    </row>
    <row r="4" spans="1:11">
      <c r="A4" s="2">
        <v>3</v>
      </c>
      <c r="B4" s="2" t="s">
        <v>7</v>
      </c>
      <c r="C4" s="2">
        <v>24</v>
      </c>
      <c r="D4" s="2" t="s">
        <v>8</v>
      </c>
      <c r="E4" s="2" t="s">
        <v>9</v>
      </c>
      <c r="F4" s="2" t="s">
        <v>12</v>
      </c>
      <c r="G4" s="2">
        <v>3.8</v>
      </c>
      <c r="H4" s="2">
        <v>5</v>
      </c>
      <c r="I4" s="2">
        <v>1</v>
      </c>
      <c r="J4" s="2">
        <v>2</v>
      </c>
      <c r="K4" s="2">
        <v>1</v>
      </c>
    </row>
    <row r="5" spans="1:11">
      <c r="A5" s="2">
        <v>4</v>
      </c>
      <c r="B5" s="2" t="s">
        <v>7</v>
      </c>
      <c r="C5" s="2">
        <v>22</v>
      </c>
      <c r="D5" s="2" t="s">
        <v>13</v>
      </c>
      <c r="E5" s="2" t="s">
        <v>14</v>
      </c>
      <c r="F5" s="2" t="s">
        <v>10</v>
      </c>
      <c r="G5" s="2">
        <v>3.2</v>
      </c>
      <c r="H5" s="2">
        <v>2</v>
      </c>
      <c r="I5" s="2">
        <v>1</v>
      </c>
      <c r="J5" s="2">
        <v>3</v>
      </c>
      <c r="K5" s="2">
        <v>3</v>
      </c>
    </row>
    <row r="6" spans="1:11">
      <c r="A6" s="2">
        <v>5</v>
      </c>
      <c r="B6" s="2" t="s">
        <v>7</v>
      </c>
      <c r="C6" s="2">
        <v>21</v>
      </c>
      <c r="D6" s="2" t="s">
        <v>11</v>
      </c>
      <c r="E6" s="2" t="s">
        <v>15</v>
      </c>
      <c r="F6" s="2" t="s">
        <v>10</v>
      </c>
      <c r="G6" s="2">
        <v>3</v>
      </c>
      <c r="H6" s="2">
        <v>4</v>
      </c>
      <c r="I6" s="2">
        <v>0</v>
      </c>
      <c r="J6" s="2">
        <v>1</v>
      </c>
      <c r="K6" s="2">
        <v>4</v>
      </c>
    </row>
    <row r="7" spans="1:11">
      <c r="A7" s="2">
        <v>6</v>
      </c>
      <c r="B7" s="2" t="s">
        <v>7</v>
      </c>
      <c r="C7" s="2">
        <v>20</v>
      </c>
      <c r="D7" s="2" t="s">
        <v>16</v>
      </c>
      <c r="E7" s="2" t="s">
        <v>15</v>
      </c>
      <c r="F7" s="2" t="s">
        <v>10</v>
      </c>
      <c r="G7" s="2">
        <v>2.7</v>
      </c>
      <c r="H7" s="2">
        <v>3</v>
      </c>
      <c r="I7" s="2">
        <v>0</v>
      </c>
      <c r="J7" s="2">
        <v>5</v>
      </c>
      <c r="K7" s="2">
        <v>4</v>
      </c>
    </row>
    <row r="8" spans="1:11">
      <c r="A8" s="2">
        <v>7</v>
      </c>
      <c r="B8" s="2" t="s">
        <v>7</v>
      </c>
      <c r="C8" s="2">
        <v>22</v>
      </c>
      <c r="D8" s="2" t="s">
        <v>8</v>
      </c>
      <c r="E8" s="2" t="s">
        <v>14</v>
      </c>
      <c r="F8" s="2" t="s">
        <v>10</v>
      </c>
      <c r="G8" s="2">
        <v>2.8</v>
      </c>
      <c r="H8" s="2">
        <v>2</v>
      </c>
      <c r="I8" s="2">
        <v>1</v>
      </c>
      <c r="J8" s="2">
        <v>2</v>
      </c>
      <c r="K8" s="2">
        <v>5</v>
      </c>
    </row>
    <row r="9" spans="1:11">
      <c r="A9" s="2">
        <v>8</v>
      </c>
      <c r="B9" s="2" t="s">
        <v>7</v>
      </c>
      <c r="C9" s="2">
        <v>22</v>
      </c>
      <c r="D9" s="2" t="s">
        <v>17</v>
      </c>
      <c r="E9" s="2" t="s">
        <v>14</v>
      </c>
      <c r="F9" s="2" t="s">
        <v>12</v>
      </c>
      <c r="G9" s="2">
        <v>3.5</v>
      </c>
      <c r="H9" s="2">
        <v>3</v>
      </c>
      <c r="I9" s="2">
        <v>0</v>
      </c>
      <c r="J9" s="2">
        <v>1</v>
      </c>
      <c r="K9" s="2">
        <v>1</v>
      </c>
    </row>
    <row r="10" spans="1:11">
      <c r="A10" s="2">
        <v>9</v>
      </c>
      <c r="B10" s="2" t="s">
        <v>7</v>
      </c>
      <c r="C10" s="2">
        <v>20</v>
      </c>
      <c r="D10" s="2" t="s">
        <v>13</v>
      </c>
      <c r="E10" s="2" t="s">
        <v>19</v>
      </c>
      <c r="F10" s="2" t="s">
        <v>10</v>
      </c>
      <c r="G10" s="2">
        <v>3</v>
      </c>
      <c r="H10" s="2">
        <v>1</v>
      </c>
      <c r="I10" s="2">
        <v>1</v>
      </c>
      <c r="J10" s="2">
        <v>3</v>
      </c>
      <c r="K10" s="2">
        <v>2</v>
      </c>
    </row>
    <row r="11" spans="1:11">
      <c r="A11" s="2">
        <v>10</v>
      </c>
      <c r="B11" s="2" t="s">
        <v>18</v>
      </c>
      <c r="C11" s="2">
        <v>18</v>
      </c>
      <c r="D11" s="2" t="s">
        <v>13</v>
      </c>
      <c r="E11" s="2" t="s">
        <v>19</v>
      </c>
      <c r="F11" s="2" t="s">
        <v>10</v>
      </c>
      <c r="G11" s="2">
        <v>2.7</v>
      </c>
      <c r="H11" s="2">
        <v>5</v>
      </c>
      <c r="I11" s="2">
        <v>1</v>
      </c>
      <c r="J11" s="2">
        <v>4</v>
      </c>
      <c r="K11" s="2">
        <v>5</v>
      </c>
    </row>
    <row r="12" spans="1:11">
      <c r="A12" s="2">
        <v>11</v>
      </c>
      <c r="B12" s="2" t="s">
        <v>18</v>
      </c>
      <c r="C12" s="2">
        <v>19</v>
      </c>
      <c r="D12" s="2" t="s">
        <v>16</v>
      </c>
      <c r="E12" s="2" t="s">
        <v>19</v>
      </c>
      <c r="F12" s="2" t="s">
        <v>12</v>
      </c>
      <c r="G12" s="2">
        <v>2.8</v>
      </c>
      <c r="H12" s="2">
        <v>2</v>
      </c>
      <c r="I12" s="2">
        <v>0</v>
      </c>
      <c r="J12" s="2">
        <v>4</v>
      </c>
      <c r="K12" s="2">
        <v>2</v>
      </c>
    </row>
    <row r="13" spans="1:11">
      <c r="A13" s="2">
        <v>12</v>
      </c>
      <c r="B13" s="2" t="s">
        <v>18</v>
      </c>
      <c r="C13" s="2">
        <v>19</v>
      </c>
      <c r="D13" s="2" t="s">
        <v>17</v>
      </c>
      <c r="E13" s="2" t="s">
        <v>19</v>
      </c>
      <c r="F13" s="2" t="s">
        <v>10</v>
      </c>
      <c r="G13" s="2">
        <v>2.9</v>
      </c>
      <c r="H13" s="2">
        <v>1</v>
      </c>
      <c r="I13" s="2">
        <v>1</v>
      </c>
      <c r="J13" s="2">
        <v>5</v>
      </c>
      <c r="K13" s="2">
        <v>4</v>
      </c>
    </row>
    <row r="14" spans="1:11">
      <c r="A14" s="2">
        <v>13</v>
      </c>
      <c r="B14" s="2" t="s">
        <v>18</v>
      </c>
      <c r="C14" s="2">
        <v>19</v>
      </c>
      <c r="D14" s="2" t="s">
        <v>17</v>
      </c>
      <c r="E14" s="2" t="s">
        <v>19</v>
      </c>
      <c r="F14" s="2" t="s">
        <v>12</v>
      </c>
      <c r="G14" s="2">
        <v>3</v>
      </c>
      <c r="H14" s="2">
        <v>3</v>
      </c>
      <c r="I14" s="2">
        <v>0</v>
      </c>
      <c r="J14" s="2">
        <v>1</v>
      </c>
      <c r="K14" s="2">
        <v>3</v>
      </c>
    </row>
    <row r="15" spans="1:11">
      <c r="A15" s="2">
        <v>14</v>
      </c>
      <c r="B15" s="2" t="s">
        <v>18</v>
      </c>
      <c r="C15" s="2">
        <v>18</v>
      </c>
      <c r="D15" s="2" t="s">
        <v>17</v>
      </c>
      <c r="E15" s="2" t="s">
        <v>19</v>
      </c>
      <c r="F15" s="2" t="s">
        <v>10</v>
      </c>
      <c r="G15" s="2">
        <v>3.1</v>
      </c>
      <c r="H15" s="2">
        <v>4</v>
      </c>
      <c r="I15" s="2">
        <v>0</v>
      </c>
      <c r="J15" s="2">
        <v>2</v>
      </c>
      <c r="K15" s="2">
        <v>2</v>
      </c>
    </row>
    <row r="16" spans="1:11">
      <c r="A16" s="2">
        <v>15</v>
      </c>
      <c r="B16" s="2" t="s">
        <v>18</v>
      </c>
      <c r="C16" s="2">
        <v>18</v>
      </c>
      <c r="D16" s="2" t="s">
        <v>11</v>
      </c>
      <c r="E16" s="2" t="s">
        <v>19</v>
      </c>
      <c r="F16" s="2" t="s">
        <v>12</v>
      </c>
      <c r="G16" s="2">
        <v>3.2</v>
      </c>
      <c r="H16" s="2">
        <v>4</v>
      </c>
      <c r="I16" s="2">
        <v>0</v>
      </c>
      <c r="J16" s="2">
        <v>5</v>
      </c>
      <c r="K16" s="2">
        <v>3</v>
      </c>
    </row>
    <row r="17" spans="1:11">
      <c r="A17" s="2">
        <v>16</v>
      </c>
      <c r="B17" s="2" t="s">
        <v>18</v>
      </c>
      <c r="C17" s="2">
        <v>20</v>
      </c>
      <c r="D17" s="2" t="s">
        <v>8</v>
      </c>
      <c r="E17" s="2" t="s">
        <v>15</v>
      </c>
      <c r="F17" s="2" t="s">
        <v>10</v>
      </c>
      <c r="G17" s="2">
        <v>3.3</v>
      </c>
      <c r="H17" s="2">
        <v>5</v>
      </c>
      <c r="I17" s="2">
        <v>1</v>
      </c>
      <c r="J17" s="2">
        <v>2</v>
      </c>
      <c r="K17" s="2">
        <v>1</v>
      </c>
    </row>
    <row r="18" spans="1:11">
      <c r="A18" s="2">
        <v>17</v>
      </c>
      <c r="B18" s="2" t="s">
        <v>18</v>
      </c>
      <c r="C18" s="2">
        <v>20</v>
      </c>
      <c r="D18" s="2" t="s">
        <v>16</v>
      </c>
      <c r="E18" s="2" t="s">
        <v>15</v>
      </c>
      <c r="F18" s="2" t="s">
        <v>12</v>
      </c>
      <c r="G18" s="2">
        <v>3.5</v>
      </c>
      <c r="H18" s="2">
        <v>1</v>
      </c>
      <c r="I18" s="2">
        <v>0</v>
      </c>
      <c r="J18" s="2">
        <v>4</v>
      </c>
      <c r="K18" s="2">
        <v>5</v>
      </c>
    </row>
    <row r="19" spans="1:11">
      <c r="A19" s="2">
        <v>18</v>
      </c>
      <c r="B19" s="2" t="s">
        <v>18</v>
      </c>
      <c r="C19" s="2">
        <v>20</v>
      </c>
      <c r="D19" s="2" t="s">
        <v>8</v>
      </c>
      <c r="E19" s="2" t="s">
        <v>15</v>
      </c>
      <c r="F19" s="2" t="s">
        <v>10</v>
      </c>
      <c r="G19" s="2">
        <v>3.6</v>
      </c>
      <c r="H19" s="2">
        <v>2</v>
      </c>
      <c r="I19" s="2">
        <v>1</v>
      </c>
      <c r="J19" s="2">
        <v>3</v>
      </c>
      <c r="K19" s="2">
        <v>4</v>
      </c>
    </row>
    <row r="20" spans="1:11">
      <c r="A20" s="2">
        <v>19</v>
      </c>
      <c r="B20" s="2" t="s">
        <v>18</v>
      </c>
      <c r="C20" s="2">
        <v>20</v>
      </c>
      <c r="D20" s="2" t="s">
        <v>13</v>
      </c>
      <c r="E20" s="2" t="s">
        <v>15</v>
      </c>
      <c r="F20" s="2" t="s">
        <v>12</v>
      </c>
      <c r="G20" s="2">
        <v>3.7</v>
      </c>
      <c r="H20" s="2">
        <v>5</v>
      </c>
      <c r="I20" s="2">
        <v>1</v>
      </c>
      <c r="J20" s="2">
        <v>2</v>
      </c>
      <c r="K20" s="2">
        <v>3</v>
      </c>
    </row>
    <row r="21" spans="1:11">
      <c r="A21" s="2">
        <v>20</v>
      </c>
      <c r="B21" s="2" t="s">
        <v>18</v>
      </c>
      <c r="C21" s="2">
        <v>21</v>
      </c>
      <c r="D21" s="2" t="s">
        <v>17</v>
      </c>
      <c r="E21" s="2" t="s">
        <v>14</v>
      </c>
      <c r="F21" s="2" t="s">
        <v>10</v>
      </c>
      <c r="G21" s="2">
        <v>2.6</v>
      </c>
      <c r="H21" s="2">
        <v>2</v>
      </c>
      <c r="I21" s="2">
        <v>0</v>
      </c>
      <c r="J21" s="2">
        <v>3</v>
      </c>
      <c r="K21" s="2">
        <v>2</v>
      </c>
    </row>
    <row r="22" spans="1:11">
      <c r="A22" s="2">
        <v>21</v>
      </c>
      <c r="B22" s="2" t="s">
        <v>18</v>
      </c>
      <c r="C22" s="2">
        <v>21</v>
      </c>
      <c r="D22" s="2" t="s">
        <v>16</v>
      </c>
      <c r="E22" s="2" t="s">
        <v>14</v>
      </c>
      <c r="F22" s="2" t="s">
        <v>12</v>
      </c>
      <c r="G22" s="2">
        <v>2.5</v>
      </c>
      <c r="H22" s="2">
        <v>4</v>
      </c>
      <c r="I22" s="2">
        <v>1</v>
      </c>
      <c r="J22" s="2">
        <v>1</v>
      </c>
      <c r="K22" s="2">
        <v>5</v>
      </c>
    </row>
    <row r="23" spans="1:11">
      <c r="A23" s="2">
        <v>22</v>
      </c>
      <c r="B23" s="2" t="s">
        <v>18</v>
      </c>
      <c r="C23" s="2">
        <v>22</v>
      </c>
      <c r="D23" s="2" t="s">
        <v>16</v>
      </c>
      <c r="E23" s="2" t="s">
        <v>14</v>
      </c>
      <c r="F23" s="2" t="s">
        <v>10</v>
      </c>
      <c r="G23" s="2">
        <v>3.5</v>
      </c>
      <c r="H23" s="2">
        <v>3</v>
      </c>
      <c r="I23" s="2">
        <v>0</v>
      </c>
      <c r="J23" s="2">
        <v>5</v>
      </c>
      <c r="K23" s="2">
        <v>2</v>
      </c>
    </row>
    <row r="24" spans="1:11">
      <c r="A24" s="2">
        <v>23</v>
      </c>
      <c r="B24" s="2" t="s">
        <v>18</v>
      </c>
      <c r="C24" s="2">
        <v>22</v>
      </c>
      <c r="D24" s="2" t="s">
        <v>16</v>
      </c>
      <c r="E24" s="2" t="s">
        <v>14</v>
      </c>
      <c r="F24" s="2" t="s">
        <v>12</v>
      </c>
      <c r="G24" s="2">
        <v>3.3</v>
      </c>
      <c r="H24" s="2">
        <v>2</v>
      </c>
      <c r="I24" s="2">
        <v>1</v>
      </c>
      <c r="J24" s="2">
        <v>4</v>
      </c>
      <c r="K24" s="2">
        <v>1</v>
      </c>
    </row>
    <row r="25" spans="1:11">
      <c r="A25" s="2">
        <v>24</v>
      </c>
      <c r="B25" s="2" t="s">
        <v>18</v>
      </c>
      <c r="C25" s="2">
        <v>23</v>
      </c>
      <c r="D25" s="2" t="s">
        <v>13</v>
      </c>
      <c r="E25" s="2" t="s">
        <v>14</v>
      </c>
      <c r="F25" s="2" t="s">
        <v>10</v>
      </c>
      <c r="G25" s="2">
        <v>3.8</v>
      </c>
      <c r="H25" s="2">
        <v>3</v>
      </c>
      <c r="I25" s="2">
        <v>0</v>
      </c>
      <c r="J25" s="2">
        <v>3</v>
      </c>
      <c r="K25" s="2">
        <v>3</v>
      </c>
    </row>
    <row r="26" spans="1:11">
      <c r="A26" s="2">
        <v>25</v>
      </c>
      <c r="B26" s="2" t="s">
        <v>18</v>
      </c>
      <c r="C26" s="2">
        <v>23</v>
      </c>
      <c r="D26" s="2" t="s">
        <v>17</v>
      </c>
      <c r="E26" s="2" t="s">
        <v>9</v>
      </c>
      <c r="F26" s="2" t="s">
        <v>12</v>
      </c>
      <c r="G26" s="2">
        <v>3.2</v>
      </c>
      <c r="H26" s="2">
        <v>1</v>
      </c>
      <c r="I26" s="2">
        <v>0</v>
      </c>
      <c r="J26" s="2">
        <v>2</v>
      </c>
      <c r="K26" s="2">
        <v>4</v>
      </c>
    </row>
    <row r="27" spans="1:11">
      <c r="A27" s="2">
        <v>26</v>
      </c>
      <c r="B27" s="2" t="s">
        <v>18</v>
      </c>
      <c r="C27" s="2">
        <v>23</v>
      </c>
      <c r="D27" s="2" t="s">
        <v>17</v>
      </c>
      <c r="E27" s="2" t="s">
        <v>9</v>
      </c>
      <c r="F27" s="2" t="s">
        <v>10</v>
      </c>
      <c r="G27" s="2">
        <v>3</v>
      </c>
      <c r="H27" s="2">
        <v>5</v>
      </c>
      <c r="I27" s="2">
        <v>0</v>
      </c>
      <c r="J27" s="2">
        <v>3</v>
      </c>
      <c r="K27" s="2">
        <v>4</v>
      </c>
    </row>
    <row r="28" spans="1:11">
      <c r="A28" s="2">
        <v>27</v>
      </c>
      <c r="B28" s="2" t="s">
        <v>18</v>
      </c>
      <c r="C28" s="2">
        <v>23</v>
      </c>
      <c r="D28" s="2" t="s">
        <v>16</v>
      </c>
      <c r="E28" s="2" t="s">
        <v>9</v>
      </c>
      <c r="F28" s="2" t="s">
        <v>12</v>
      </c>
      <c r="G28" s="2">
        <v>2.7</v>
      </c>
      <c r="H28" s="2">
        <v>2</v>
      </c>
      <c r="I28" s="2">
        <v>1</v>
      </c>
      <c r="J28" s="2">
        <v>1</v>
      </c>
      <c r="K28" s="2">
        <v>5</v>
      </c>
    </row>
    <row r="29" spans="1:11">
      <c r="A29" s="2">
        <v>28</v>
      </c>
      <c r="B29" s="2" t="s">
        <v>18</v>
      </c>
      <c r="C29" s="2">
        <v>22</v>
      </c>
      <c r="D29" s="2" t="s">
        <v>8</v>
      </c>
      <c r="E29" s="2" t="s">
        <v>9</v>
      </c>
      <c r="F29" s="2" t="s">
        <v>10</v>
      </c>
      <c r="G29" s="2">
        <v>2.8</v>
      </c>
      <c r="H29" s="2">
        <v>1</v>
      </c>
      <c r="I29" s="2">
        <v>1</v>
      </c>
      <c r="J29" s="2">
        <v>5</v>
      </c>
      <c r="K29" s="2">
        <v>1</v>
      </c>
    </row>
    <row r="30" spans="1:11">
      <c r="A30" s="2">
        <v>29</v>
      </c>
      <c r="B30" s="2" t="s">
        <v>18</v>
      </c>
      <c r="C30" s="2">
        <v>22</v>
      </c>
      <c r="D30" s="2" t="s">
        <v>17</v>
      </c>
      <c r="E30" s="2" t="s">
        <v>14</v>
      </c>
      <c r="F30" s="2" t="s">
        <v>12</v>
      </c>
      <c r="G30" s="2">
        <v>3.5</v>
      </c>
      <c r="H30" s="2">
        <v>3</v>
      </c>
      <c r="I30" s="2">
        <v>1</v>
      </c>
      <c r="J30" s="2">
        <v>2</v>
      </c>
      <c r="K30" s="2">
        <v>2</v>
      </c>
    </row>
    <row r="31" spans="1:11">
      <c r="A31" s="2">
        <v>30</v>
      </c>
      <c r="B31" s="2" t="s">
        <v>18</v>
      </c>
      <c r="C31" s="2">
        <v>20</v>
      </c>
      <c r="D31" s="2" t="s">
        <v>13</v>
      </c>
      <c r="E31" s="2" t="s">
        <v>14</v>
      </c>
      <c r="F31" s="2" t="s">
        <v>10</v>
      </c>
      <c r="G31" s="2">
        <v>3</v>
      </c>
      <c r="H31" s="2">
        <v>4</v>
      </c>
      <c r="I31" s="2">
        <v>0</v>
      </c>
      <c r="J31" s="2">
        <v>1</v>
      </c>
      <c r="K31" s="2">
        <v>5</v>
      </c>
    </row>
    <row r="32" spans="1:11">
      <c r="A32" s="2">
        <v>31</v>
      </c>
      <c r="B32" s="2" t="s">
        <v>18</v>
      </c>
      <c r="C32" s="2">
        <v>20</v>
      </c>
      <c r="D32" s="2" t="s">
        <v>13</v>
      </c>
      <c r="E32" s="2" t="s">
        <v>15</v>
      </c>
      <c r="F32" s="2" t="s">
        <v>12</v>
      </c>
      <c r="G32" s="2">
        <v>2.7</v>
      </c>
      <c r="H32" s="2">
        <v>4</v>
      </c>
      <c r="I32" s="2">
        <v>1</v>
      </c>
      <c r="J32" s="2">
        <v>3</v>
      </c>
      <c r="K32" s="2">
        <v>2</v>
      </c>
    </row>
    <row r="33" spans="1:11">
      <c r="A33" s="2">
        <v>32</v>
      </c>
      <c r="B33" s="2" t="s">
        <v>18</v>
      </c>
      <c r="C33" s="2">
        <v>20</v>
      </c>
      <c r="D33" s="2" t="s">
        <v>16</v>
      </c>
      <c r="E33" s="2" t="s">
        <v>15</v>
      </c>
      <c r="F33" s="2" t="s">
        <v>10</v>
      </c>
      <c r="G33" s="2">
        <v>2.8</v>
      </c>
      <c r="H33" s="2">
        <v>5</v>
      </c>
      <c r="I33" s="2">
        <v>0</v>
      </c>
      <c r="J33" s="2">
        <v>4</v>
      </c>
      <c r="K33" s="2">
        <v>4</v>
      </c>
    </row>
    <row r="34" spans="1:11">
      <c r="A34" s="2">
        <v>33</v>
      </c>
      <c r="B34" s="2" t="s">
        <v>18</v>
      </c>
      <c r="C34" s="2">
        <v>21</v>
      </c>
      <c r="D34" s="2" t="s">
        <v>17</v>
      </c>
      <c r="E34" s="2" t="s">
        <v>15</v>
      </c>
      <c r="F34" s="2" t="s">
        <v>12</v>
      </c>
      <c r="G34" s="2">
        <v>2.9</v>
      </c>
      <c r="H34" s="2">
        <v>1</v>
      </c>
      <c r="I34" s="2">
        <v>1</v>
      </c>
      <c r="J34" s="2">
        <v>4</v>
      </c>
      <c r="K34" s="2">
        <v>3</v>
      </c>
    </row>
    <row r="35" spans="1:11">
      <c r="A35" s="2">
        <v>34</v>
      </c>
      <c r="B35" s="2" t="s">
        <v>18</v>
      </c>
      <c r="C35" s="2">
        <v>21</v>
      </c>
      <c r="D35" s="2" t="s">
        <v>17</v>
      </c>
      <c r="E35" s="2" t="s">
        <v>15</v>
      </c>
      <c r="F35" s="2" t="s">
        <v>10</v>
      </c>
      <c r="G35" s="2">
        <v>3</v>
      </c>
      <c r="H35" s="2">
        <v>2</v>
      </c>
      <c r="I35" s="2">
        <v>1</v>
      </c>
      <c r="J35" s="2">
        <v>5</v>
      </c>
      <c r="K35" s="2">
        <v>2</v>
      </c>
    </row>
    <row r="36" spans="1:11">
      <c r="A36" s="2">
        <v>35</v>
      </c>
      <c r="B36" s="2" t="s">
        <v>18</v>
      </c>
      <c r="C36" s="2">
        <v>21</v>
      </c>
      <c r="D36" s="2" t="s">
        <v>17</v>
      </c>
      <c r="E36" s="2" t="s">
        <v>15</v>
      </c>
      <c r="F36" s="2" t="s">
        <v>12</v>
      </c>
      <c r="G36" s="2">
        <v>3.1</v>
      </c>
      <c r="H36" s="2">
        <v>5</v>
      </c>
      <c r="I36" s="2">
        <v>0</v>
      </c>
      <c r="J36" s="2">
        <v>1</v>
      </c>
      <c r="K36" s="2">
        <v>3</v>
      </c>
    </row>
    <row r="37" spans="1:11">
      <c r="A37" s="2">
        <v>36</v>
      </c>
      <c r="B37" s="2" t="s">
        <v>18</v>
      </c>
      <c r="C37" s="2">
        <v>20</v>
      </c>
      <c r="D37" s="2" t="s">
        <v>11</v>
      </c>
      <c r="E37" s="2" t="s">
        <v>15</v>
      </c>
      <c r="F37" s="2" t="s">
        <v>10</v>
      </c>
      <c r="G37" s="2">
        <v>3.2</v>
      </c>
      <c r="H37" s="2">
        <v>2</v>
      </c>
      <c r="I37" s="2">
        <v>0</v>
      </c>
      <c r="J37" s="2">
        <v>2</v>
      </c>
      <c r="K37" s="2">
        <v>1</v>
      </c>
    </row>
    <row r="38" spans="1:11">
      <c r="A38" s="2">
        <v>37</v>
      </c>
      <c r="B38" s="2" t="s">
        <v>18</v>
      </c>
      <c r="C38" s="2">
        <v>20</v>
      </c>
      <c r="D38" s="2" t="s">
        <v>11</v>
      </c>
      <c r="E38" s="2" t="s">
        <v>15</v>
      </c>
      <c r="F38" s="2" t="s">
        <v>12</v>
      </c>
      <c r="G38" s="2">
        <v>3.3</v>
      </c>
      <c r="H38" s="2">
        <v>4</v>
      </c>
      <c r="I38" s="2">
        <v>0</v>
      </c>
      <c r="J38" s="2">
        <v>5</v>
      </c>
      <c r="K38" s="2">
        <v>5</v>
      </c>
    </row>
    <row r="39" spans="1:11">
      <c r="A39" s="2">
        <v>38</v>
      </c>
      <c r="B39" s="2" t="s">
        <v>18</v>
      </c>
      <c r="C39" s="2">
        <v>18</v>
      </c>
      <c r="D39" s="2" t="s">
        <v>16</v>
      </c>
      <c r="E39" s="2" t="s">
        <v>19</v>
      </c>
      <c r="F39" s="2" t="s">
        <v>10</v>
      </c>
      <c r="G39" s="2">
        <v>3.5</v>
      </c>
      <c r="H39" s="2">
        <v>3</v>
      </c>
      <c r="I39" s="2">
        <v>1</v>
      </c>
      <c r="J39" s="2">
        <v>2</v>
      </c>
      <c r="K39" s="2">
        <v>4</v>
      </c>
    </row>
    <row r="40" spans="1:11">
      <c r="A40" s="2">
        <v>39</v>
      </c>
      <c r="B40" s="2" t="s">
        <v>18</v>
      </c>
      <c r="C40" s="2">
        <v>18</v>
      </c>
      <c r="D40" s="2" t="s">
        <v>8</v>
      </c>
      <c r="E40" s="2" t="s">
        <v>19</v>
      </c>
      <c r="F40" s="2" t="s">
        <v>12</v>
      </c>
      <c r="G40" s="2">
        <v>3.6</v>
      </c>
      <c r="H40" s="2">
        <v>2</v>
      </c>
      <c r="I40" s="2">
        <v>1</v>
      </c>
      <c r="J40" s="2">
        <v>4</v>
      </c>
      <c r="K40" s="2">
        <v>3</v>
      </c>
    </row>
    <row r="41" spans="1:11">
      <c r="A41" s="2">
        <v>40</v>
      </c>
      <c r="B41" s="2" t="s">
        <v>18</v>
      </c>
      <c r="C41" s="2">
        <v>18</v>
      </c>
      <c r="D41" s="2" t="s">
        <v>13</v>
      </c>
      <c r="E41" s="2" t="s">
        <v>19</v>
      </c>
      <c r="F41" s="2" t="s">
        <v>10</v>
      </c>
      <c r="G41" s="2">
        <v>3.7</v>
      </c>
      <c r="H41" s="2">
        <v>3</v>
      </c>
      <c r="I41" s="2">
        <v>1</v>
      </c>
      <c r="J41" s="2">
        <v>3</v>
      </c>
      <c r="K41" s="2">
        <v>2</v>
      </c>
    </row>
    <row r="42" spans="1:11">
      <c r="A42" s="2">
        <v>41</v>
      </c>
      <c r="B42" s="2" t="s">
        <v>18</v>
      </c>
      <c r="C42" s="2">
        <v>18</v>
      </c>
      <c r="D42" s="2" t="s">
        <v>17</v>
      </c>
      <c r="E42" s="2" t="s">
        <v>19</v>
      </c>
      <c r="F42" s="2" t="s">
        <v>12</v>
      </c>
      <c r="G42" s="2">
        <v>2.6</v>
      </c>
      <c r="H42" s="2">
        <v>1</v>
      </c>
      <c r="I42" s="2">
        <v>0</v>
      </c>
      <c r="J42" s="2">
        <v>2</v>
      </c>
      <c r="K42" s="2">
        <v>5</v>
      </c>
    </row>
    <row r="43" spans="1:11">
      <c r="A43" s="2">
        <v>42</v>
      </c>
      <c r="B43" s="2" t="s">
        <v>18</v>
      </c>
      <c r="C43" s="2">
        <v>20</v>
      </c>
      <c r="D43" s="2" t="s">
        <v>16</v>
      </c>
      <c r="E43" s="2" t="s">
        <v>14</v>
      </c>
      <c r="F43" s="2" t="s">
        <v>10</v>
      </c>
      <c r="G43" s="2">
        <v>2.5</v>
      </c>
      <c r="H43" s="2">
        <v>5</v>
      </c>
      <c r="I43" s="2">
        <v>0</v>
      </c>
      <c r="J43" s="2">
        <v>3</v>
      </c>
      <c r="K43" s="2">
        <v>2</v>
      </c>
    </row>
    <row r="44" spans="1:11">
      <c r="A44" s="2">
        <v>43</v>
      </c>
      <c r="B44" s="2" t="s">
        <v>18</v>
      </c>
      <c r="C44" s="2">
        <v>20</v>
      </c>
      <c r="D44" s="2" t="s">
        <v>16</v>
      </c>
      <c r="E44" s="2" t="s">
        <v>15</v>
      </c>
      <c r="F44" s="2" t="s">
        <v>12</v>
      </c>
      <c r="G44" s="2">
        <v>3.5</v>
      </c>
      <c r="H44" s="2">
        <v>2</v>
      </c>
      <c r="I44" s="2">
        <v>1</v>
      </c>
      <c r="J44" s="2">
        <v>1</v>
      </c>
      <c r="K44" s="2">
        <v>1</v>
      </c>
    </row>
    <row r="45" spans="1:11">
      <c r="A45" s="2">
        <v>44</v>
      </c>
      <c r="B45" s="2" t="s">
        <v>18</v>
      </c>
      <c r="C45" s="2">
        <v>20</v>
      </c>
      <c r="D45" s="2" t="s">
        <v>16</v>
      </c>
      <c r="E45" s="2" t="s">
        <v>15</v>
      </c>
      <c r="F45" s="2" t="s">
        <v>10</v>
      </c>
      <c r="G45" s="2">
        <v>3.3</v>
      </c>
      <c r="H45" s="2">
        <v>1</v>
      </c>
      <c r="I45" s="2">
        <v>1</v>
      </c>
      <c r="J45" s="2">
        <v>5</v>
      </c>
      <c r="K45" s="2">
        <v>3</v>
      </c>
    </row>
    <row r="46" spans="1:11">
      <c r="A46" s="2">
        <v>45</v>
      </c>
      <c r="B46" s="2" t="s">
        <v>18</v>
      </c>
      <c r="C46" s="2">
        <v>21</v>
      </c>
      <c r="D46" s="2" t="s">
        <v>13</v>
      </c>
      <c r="E46" s="2" t="s">
        <v>15</v>
      </c>
      <c r="F46" s="2" t="s">
        <v>12</v>
      </c>
      <c r="G46" s="2">
        <v>3.8</v>
      </c>
      <c r="H46" s="2">
        <v>3</v>
      </c>
      <c r="I46" s="2">
        <v>1</v>
      </c>
      <c r="J46" s="2">
        <v>4</v>
      </c>
      <c r="K46" s="2">
        <v>4</v>
      </c>
    </row>
    <row r="47" spans="1:11">
      <c r="A47" s="2">
        <v>46</v>
      </c>
      <c r="B47" s="2" t="s">
        <v>18</v>
      </c>
      <c r="C47" s="2">
        <v>21</v>
      </c>
      <c r="D47" s="2" t="s">
        <v>17</v>
      </c>
      <c r="E47" s="2" t="s">
        <v>15</v>
      </c>
      <c r="F47" s="2" t="s">
        <v>10</v>
      </c>
      <c r="G47" s="2">
        <v>3.2</v>
      </c>
      <c r="H47" s="2">
        <v>4</v>
      </c>
      <c r="I47" s="2">
        <v>0</v>
      </c>
      <c r="J47" s="2">
        <v>3</v>
      </c>
      <c r="K47" s="2">
        <v>4</v>
      </c>
    </row>
    <row r="48" spans="1:11">
      <c r="A48" s="2">
        <v>47</v>
      </c>
      <c r="B48" s="2" t="s">
        <v>18</v>
      </c>
      <c r="C48" s="2">
        <v>21</v>
      </c>
      <c r="D48" s="2" t="s">
        <v>17</v>
      </c>
      <c r="E48" s="2" t="s">
        <v>15</v>
      </c>
      <c r="F48" s="2" t="s">
        <v>12</v>
      </c>
      <c r="G48" s="2">
        <v>3</v>
      </c>
      <c r="H48" s="2">
        <v>4</v>
      </c>
      <c r="I48" s="2">
        <v>0</v>
      </c>
      <c r="J48" s="2">
        <v>2</v>
      </c>
      <c r="K48" s="2">
        <v>5</v>
      </c>
    </row>
    <row r="49" spans="1:11">
      <c r="A49" s="2">
        <v>48</v>
      </c>
      <c r="B49" s="2" t="s">
        <v>18</v>
      </c>
      <c r="C49" s="2">
        <v>20</v>
      </c>
      <c r="D49" s="2" t="s">
        <v>16</v>
      </c>
      <c r="E49" s="2" t="s">
        <v>15</v>
      </c>
      <c r="F49" s="2" t="s">
        <v>10</v>
      </c>
      <c r="G49" s="2">
        <v>2.7</v>
      </c>
      <c r="H49" s="2">
        <v>5</v>
      </c>
      <c r="I49" s="2">
        <v>0</v>
      </c>
      <c r="J49" s="2">
        <v>3</v>
      </c>
      <c r="K49" s="2">
        <v>1</v>
      </c>
    </row>
    <row r="50" spans="1:11">
      <c r="A50" s="2">
        <v>49</v>
      </c>
      <c r="B50" s="2" t="s">
        <v>18</v>
      </c>
      <c r="C50" s="2">
        <v>22</v>
      </c>
      <c r="D50" s="2" t="s">
        <v>8</v>
      </c>
      <c r="E50" s="2" t="s">
        <v>15</v>
      </c>
      <c r="F50" s="2" t="s">
        <v>12</v>
      </c>
      <c r="G50" s="2">
        <v>2.8</v>
      </c>
      <c r="H50" s="2">
        <v>1</v>
      </c>
      <c r="I50" s="2">
        <v>1</v>
      </c>
      <c r="J50" s="2">
        <v>1</v>
      </c>
      <c r="K50" s="2">
        <v>2</v>
      </c>
    </row>
    <row r="51" spans="1:11">
      <c r="A51" s="2">
        <v>50</v>
      </c>
      <c r="B51" s="2" t="s">
        <v>18</v>
      </c>
      <c r="C51" s="2">
        <v>22</v>
      </c>
      <c r="D51" s="2" t="s">
        <v>17</v>
      </c>
      <c r="E51" s="2" t="s">
        <v>14</v>
      </c>
      <c r="F51" s="2" t="s">
        <v>10</v>
      </c>
      <c r="G51" s="2">
        <v>3.5</v>
      </c>
      <c r="H51" s="2">
        <v>2</v>
      </c>
      <c r="I51" s="2">
        <v>1</v>
      </c>
      <c r="J51" s="2">
        <v>5</v>
      </c>
      <c r="K51" s="2">
        <v>5</v>
      </c>
    </row>
    <row r="52" spans="1:11">
      <c r="A52" s="2">
        <v>51</v>
      </c>
      <c r="B52" s="2" t="s">
        <v>18</v>
      </c>
      <c r="C52" s="2">
        <v>22</v>
      </c>
      <c r="D52" s="2" t="s">
        <v>13</v>
      </c>
      <c r="E52" s="2" t="s">
        <v>14</v>
      </c>
      <c r="F52" s="2" t="s">
        <v>12</v>
      </c>
      <c r="G52" s="2">
        <v>3</v>
      </c>
      <c r="H52" s="2">
        <v>5</v>
      </c>
      <c r="I52" s="2">
        <v>1</v>
      </c>
      <c r="J52" s="2">
        <v>2</v>
      </c>
      <c r="K52" s="2">
        <v>2</v>
      </c>
    </row>
    <row r="53" spans="1:11">
      <c r="A53" s="2">
        <v>52</v>
      </c>
      <c r="B53" s="2" t="s">
        <v>18</v>
      </c>
      <c r="C53" s="2">
        <v>22</v>
      </c>
      <c r="D53" s="2" t="s">
        <v>13</v>
      </c>
      <c r="E53" s="2" t="s">
        <v>14</v>
      </c>
      <c r="F53" s="2" t="s">
        <v>10</v>
      </c>
      <c r="G53" s="2">
        <v>2.7</v>
      </c>
      <c r="H53" s="2">
        <v>2</v>
      </c>
      <c r="I53" s="2">
        <v>0</v>
      </c>
      <c r="J53" s="2">
        <v>1</v>
      </c>
      <c r="K53" s="2">
        <v>4</v>
      </c>
    </row>
    <row r="54" spans="1:11">
      <c r="A54" s="2">
        <v>53</v>
      </c>
      <c r="B54" s="2" t="s">
        <v>18</v>
      </c>
      <c r="C54" s="2">
        <v>22</v>
      </c>
      <c r="D54" s="2" t="s">
        <v>16</v>
      </c>
      <c r="E54" s="2" t="s">
        <v>14</v>
      </c>
      <c r="F54" s="2" t="s">
        <v>12</v>
      </c>
      <c r="G54" s="2">
        <v>2.8</v>
      </c>
      <c r="H54" s="2">
        <v>4</v>
      </c>
      <c r="I54" s="2">
        <v>0</v>
      </c>
      <c r="J54" s="2">
        <v>3</v>
      </c>
      <c r="K54" s="2">
        <v>3</v>
      </c>
    </row>
    <row r="55" spans="1:11">
      <c r="A55" s="2">
        <v>54</v>
      </c>
      <c r="B55" s="2" t="s">
        <v>18</v>
      </c>
      <c r="C55" s="2">
        <v>23</v>
      </c>
      <c r="D55" s="2" t="s">
        <v>17</v>
      </c>
      <c r="E55" s="2" t="s">
        <v>9</v>
      </c>
      <c r="F55" s="2" t="s">
        <v>10</v>
      </c>
      <c r="G55" s="2">
        <v>2.9</v>
      </c>
      <c r="H55" s="2">
        <v>3</v>
      </c>
      <c r="I55" s="2">
        <v>1</v>
      </c>
      <c r="J55" s="2">
        <v>4</v>
      </c>
      <c r="K55" s="2">
        <v>2</v>
      </c>
    </row>
    <row r="56" spans="1:11">
      <c r="A56" s="2">
        <v>55</v>
      </c>
      <c r="B56" s="2" t="s">
        <v>18</v>
      </c>
      <c r="C56" s="2">
        <v>23</v>
      </c>
      <c r="D56" s="2" t="s">
        <v>17</v>
      </c>
      <c r="E56" s="2" t="s">
        <v>9</v>
      </c>
      <c r="F56" s="2" t="s">
        <v>12</v>
      </c>
      <c r="G56" s="2">
        <v>3</v>
      </c>
      <c r="H56" s="2">
        <v>2</v>
      </c>
      <c r="I56" s="2">
        <v>0</v>
      </c>
      <c r="J56" s="2">
        <v>4</v>
      </c>
      <c r="K56" s="2">
        <v>3</v>
      </c>
    </row>
    <row r="57" spans="1:11">
      <c r="A57" s="2">
        <v>56</v>
      </c>
      <c r="B57" s="2" t="s">
        <v>18</v>
      </c>
      <c r="C57" s="2">
        <v>23</v>
      </c>
      <c r="D57" s="2" t="s">
        <v>17</v>
      </c>
      <c r="E57" s="2" t="s">
        <v>9</v>
      </c>
      <c r="F57" s="2" t="s">
        <v>10</v>
      </c>
      <c r="G57" s="2">
        <v>3.1</v>
      </c>
      <c r="H57" s="2">
        <v>3</v>
      </c>
      <c r="I57" s="2">
        <v>0</v>
      </c>
      <c r="J57" s="2">
        <v>5</v>
      </c>
      <c r="K57" s="2">
        <v>1</v>
      </c>
    </row>
    <row r="58" spans="1:11">
      <c r="A58" s="2">
        <v>57</v>
      </c>
      <c r="B58" s="2" t="s">
        <v>18</v>
      </c>
      <c r="C58" s="2">
        <v>24</v>
      </c>
      <c r="D58" s="2" t="s">
        <v>8</v>
      </c>
      <c r="E58" s="2" t="s">
        <v>9</v>
      </c>
      <c r="F58" s="2" t="s">
        <v>12</v>
      </c>
      <c r="G58" s="2">
        <v>3.2</v>
      </c>
      <c r="H58" s="2">
        <v>1</v>
      </c>
      <c r="I58" s="2">
        <v>0</v>
      </c>
      <c r="J58" s="2">
        <v>1</v>
      </c>
      <c r="K58" s="2">
        <v>5</v>
      </c>
    </row>
    <row r="59" spans="1:11">
      <c r="A59" s="2">
        <v>58</v>
      </c>
      <c r="B59" s="2" t="s">
        <v>18</v>
      </c>
      <c r="C59" s="2">
        <v>24</v>
      </c>
      <c r="D59" s="2" t="s">
        <v>8</v>
      </c>
      <c r="E59" s="2" t="s">
        <v>9</v>
      </c>
      <c r="F59" s="2" t="s">
        <v>10</v>
      </c>
      <c r="G59" s="2">
        <v>3.3</v>
      </c>
      <c r="H59" s="2">
        <v>5</v>
      </c>
      <c r="I59" s="2">
        <v>1</v>
      </c>
      <c r="J59" s="2">
        <v>2</v>
      </c>
      <c r="K59" s="2">
        <v>4</v>
      </c>
    </row>
    <row r="60" spans="1:11">
      <c r="A60" s="2">
        <v>59</v>
      </c>
      <c r="B60" s="2" t="s">
        <v>18</v>
      </c>
      <c r="C60" s="2">
        <v>24</v>
      </c>
      <c r="D60" s="2" t="s">
        <v>16</v>
      </c>
      <c r="E60" s="2" t="s">
        <v>9</v>
      </c>
      <c r="F60" s="2" t="s">
        <v>12</v>
      </c>
      <c r="G60" s="2">
        <v>3.5</v>
      </c>
      <c r="H60" s="2">
        <v>2</v>
      </c>
      <c r="I60" s="2">
        <v>0</v>
      </c>
      <c r="J60" s="2">
        <v>5</v>
      </c>
      <c r="K60" s="2">
        <v>3</v>
      </c>
    </row>
    <row r="61" spans="1:11">
      <c r="A61" s="2">
        <v>60</v>
      </c>
      <c r="B61" s="2" t="s">
        <v>18</v>
      </c>
      <c r="C61" s="2">
        <v>23</v>
      </c>
      <c r="D61" s="2" t="s">
        <v>8</v>
      </c>
      <c r="E61" s="2" t="s">
        <v>9</v>
      </c>
      <c r="F61" s="2" t="s">
        <v>10</v>
      </c>
      <c r="G61" s="2">
        <v>3.6</v>
      </c>
      <c r="H61" s="2">
        <v>1</v>
      </c>
      <c r="I61" s="2">
        <v>1</v>
      </c>
      <c r="J61" s="2">
        <v>2</v>
      </c>
      <c r="K61" s="2">
        <v>2</v>
      </c>
    </row>
    <row r="62" spans="1:11">
      <c r="A62" s="2">
        <v>61</v>
      </c>
      <c r="B62" s="2" t="s">
        <v>18</v>
      </c>
      <c r="C62" s="2">
        <v>23</v>
      </c>
      <c r="D62" s="2" t="s">
        <v>13</v>
      </c>
      <c r="E62" s="2" t="s">
        <v>9</v>
      </c>
      <c r="F62" s="2" t="s">
        <v>12</v>
      </c>
      <c r="G62" s="2">
        <v>3.7</v>
      </c>
      <c r="H62" s="2">
        <v>3</v>
      </c>
      <c r="I62" s="2">
        <v>1</v>
      </c>
      <c r="J62" s="2">
        <v>4</v>
      </c>
      <c r="K62" s="2">
        <v>2</v>
      </c>
    </row>
    <row r="63" spans="1:11">
      <c r="A63" s="2">
        <v>62</v>
      </c>
      <c r="B63" s="2" t="s">
        <v>18</v>
      </c>
      <c r="C63" s="2">
        <v>23</v>
      </c>
      <c r="D63" s="2" t="s">
        <v>17</v>
      </c>
      <c r="E63" s="2" t="s">
        <v>9</v>
      </c>
      <c r="F63" s="2" t="s">
        <v>10</v>
      </c>
      <c r="G63" s="2">
        <v>2.6</v>
      </c>
      <c r="H63" s="2">
        <v>4</v>
      </c>
      <c r="I63" s="2">
        <v>1</v>
      </c>
      <c r="J63" s="2">
        <v>3</v>
      </c>
      <c r="K63" s="2">
        <v>4</v>
      </c>
    </row>
    <row r="64" spans="1:11">
      <c r="A64" s="2">
        <v>63</v>
      </c>
      <c r="B64" s="2" t="s">
        <v>18</v>
      </c>
      <c r="C64" s="2">
        <v>20</v>
      </c>
      <c r="D64" s="2" t="s">
        <v>16</v>
      </c>
      <c r="E64" s="2" t="s">
        <v>19</v>
      </c>
      <c r="F64" s="2" t="s">
        <v>12</v>
      </c>
      <c r="G64" s="2">
        <v>2.5</v>
      </c>
      <c r="H64" s="2">
        <v>4</v>
      </c>
      <c r="I64" s="2">
        <v>1</v>
      </c>
      <c r="J64" s="2">
        <v>2</v>
      </c>
      <c r="K64" s="2">
        <v>3</v>
      </c>
    </row>
    <row r="65" spans="1:11">
      <c r="A65" s="2">
        <v>64</v>
      </c>
      <c r="B65" s="2" t="s">
        <v>18</v>
      </c>
      <c r="C65" s="2">
        <v>20</v>
      </c>
      <c r="D65" s="2" t="s">
        <v>16</v>
      </c>
      <c r="E65" s="2" t="s">
        <v>14</v>
      </c>
      <c r="F65" s="2" t="s">
        <v>10</v>
      </c>
      <c r="G65" s="2">
        <v>3.5</v>
      </c>
      <c r="H65" s="2">
        <v>5</v>
      </c>
      <c r="I65" s="2">
        <v>0</v>
      </c>
      <c r="J65" s="2">
        <v>3</v>
      </c>
      <c r="K65" s="2">
        <v>2</v>
      </c>
    </row>
    <row r="66" spans="1:11">
      <c r="A66" s="2">
        <v>65</v>
      </c>
      <c r="B66" s="2" t="s">
        <v>18</v>
      </c>
      <c r="C66" s="2">
        <v>20</v>
      </c>
      <c r="D66" s="2" t="s">
        <v>16</v>
      </c>
      <c r="E66" s="2" t="s">
        <v>14</v>
      </c>
      <c r="F66" s="2" t="s">
        <v>12</v>
      </c>
      <c r="G66" s="2">
        <v>3.3</v>
      </c>
      <c r="H66" s="2">
        <v>1</v>
      </c>
      <c r="I66" s="2">
        <v>0</v>
      </c>
      <c r="J66" s="2">
        <v>1</v>
      </c>
      <c r="K66" s="2">
        <v>5</v>
      </c>
    </row>
    <row r="67" spans="1:11">
      <c r="A67" s="2">
        <v>66</v>
      </c>
      <c r="B67" s="2" t="s">
        <v>18</v>
      </c>
      <c r="C67" s="2">
        <v>30</v>
      </c>
      <c r="D67" s="2" t="s">
        <v>13</v>
      </c>
      <c r="E67" s="2" t="s">
        <v>14</v>
      </c>
      <c r="F67" s="2" t="s">
        <v>10</v>
      </c>
      <c r="G67" s="2">
        <v>3.8</v>
      </c>
      <c r="H67" s="2">
        <v>2</v>
      </c>
      <c r="I67" s="2">
        <v>1</v>
      </c>
      <c r="J67" s="2">
        <v>5</v>
      </c>
      <c r="K67" s="2">
        <v>2</v>
      </c>
    </row>
    <row r="68" spans="1:11">
      <c r="A68" s="2">
        <v>67</v>
      </c>
      <c r="B68" s="2" t="s">
        <v>18</v>
      </c>
      <c r="C68" s="2">
        <v>21</v>
      </c>
      <c r="D68" s="2" t="s">
        <v>17</v>
      </c>
      <c r="E68" s="2" t="s">
        <v>15</v>
      </c>
      <c r="F68" s="2" t="s">
        <v>12</v>
      </c>
      <c r="G68" s="2">
        <v>3.2</v>
      </c>
      <c r="H68" s="2">
        <v>5</v>
      </c>
      <c r="I68" s="2">
        <v>0</v>
      </c>
      <c r="J68" s="2">
        <v>4</v>
      </c>
      <c r="K68" s="2">
        <v>1</v>
      </c>
    </row>
    <row r="69" spans="1:11">
      <c r="A69" s="2">
        <v>68</v>
      </c>
      <c r="B69" s="2" t="s">
        <v>18</v>
      </c>
      <c r="C69" s="2">
        <v>21</v>
      </c>
      <c r="D69" s="2" t="s">
        <v>17</v>
      </c>
      <c r="E69" s="2" t="s">
        <v>15</v>
      </c>
      <c r="F69" s="2" t="s">
        <v>10</v>
      </c>
      <c r="G69" s="2">
        <v>3</v>
      </c>
      <c r="H69" s="2">
        <v>2</v>
      </c>
      <c r="I69" s="2">
        <v>1</v>
      </c>
      <c r="J69" s="2">
        <v>3</v>
      </c>
      <c r="K69" s="2">
        <v>3</v>
      </c>
    </row>
    <row r="70" spans="1:11">
      <c r="A70" s="2">
        <v>69</v>
      </c>
      <c r="B70" s="2" t="s">
        <v>18</v>
      </c>
      <c r="C70" s="2">
        <v>20</v>
      </c>
      <c r="D70" s="2" t="s">
        <v>11</v>
      </c>
      <c r="E70" s="2" t="s">
        <v>15</v>
      </c>
      <c r="F70" s="2" t="s">
        <v>12</v>
      </c>
      <c r="G70" s="2">
        <v>2.7</v>
      </c>
      <c r="H70" s="2">
        <v>4</v>
      </c>
      <c r="I70" s="2">
        <v>0</v>
      </c>
      <c r="J70" s="2">
        <v>2</v>
      </c>
      <c r="K70" s="2">
        <v>4</v>
      </c>
    </row>
    <row r="71" spans="1:11">
      <c r="A71" s="2">
        <v>70</v>
      </c>
      <c r="B71" s="2" t="s">
        <v>18</v>
      </c>
      <c r="C71" s="2">
        <v>20</v>
      </c>
      <c r="D71" s="2" t="s">
        <v>11</v>
      </c>
      <c r="E71" s="2" t="s">
        <v>15</v>
      </c>
      <c r="F71" s="2" t="s">
        <v>10</v>
      </c>
      <c r="G71" s="2">
        <v>2.8</v>
      </c>
      <c r="H71" s="2">
        <v>3</v>
      </c>
      <c r="I71" s="2">
        <v>0</v>
      </c>
      <c r="J71" s="2">
        <v>3</v>
      </c>
      <c r="K71" s="2">
        <v>4</v>
      </c>
    </row>
    <row r="72" spans="1:11">
      <c r="A72" s="2">
        <v>71</v>
      </c>
      <c r="B72" s="2" t="s">
        <v>18</v>
      </c>
      <c r="C72" s="2">
        <v>20</v>
      </c>
      <c r="D72" s="2" t="s">
        <v>11</v>
      </c>
      <c r="E72" s="2" t="s">
        <v>15</v>
      </c>
      <c r="F72" s="2" t="s">
        <v>12</v>
      </c>
      <c r="G72" s="2">
        <v>3.5</v>
      </c>
      <c r="H72" s="2">
        <v>2</v>
      </c>
      <c r="I72" s="2">
        <v>1</v>
      </c>
      <c r="J72" s="2">
        <v>1</v>
      </c>
      <c r="K72" s="2">
        <v>5</v>
      </c>
    </row>
    <row r="73" spans="1:11">
      <c r="A73" s="2">
        <v>72</v>
      </c>
      <c r="B73" s="2" t="s">
        <v>18</v>
      </c>
      <c r="C73" s="2">
        <v>18</v>
      </c>
      <c r="D73" s="2" t="s">
        <v>11</v>
      </c>
      <c r="E73" s="2" t="s">
        <v>19</v>
      </c>
      <c r="F73" s="2" t="s">
        <v>10</v>
      </c>
      <c r="G73" s="2">
        <v>3</v>
      </c>
      <c r="H73" s="2">
        <v>3</v>
      </c>
      <c r="I73" s="2">
        <v>1</v>
      </c>
      <c r="J73" s="2">
        <v>5</v>
      </c>
      <c r="K73" s="2">
        <v>1</v>
      </c>
    </row>
    <row r="74" spans="1:11">
      <c r="A74" s="2">
        <v>73</v>
      </c>
      <c r="B74" s="2" t="s">
        <v>18</v>
      </c>
      <c r="C74" s="2">
        <v>18</v>
      </c>
      <c r="D74" s="2" t="s">
        <v>13</v>
      </c>
      <c r="E74" s="2" t="s">
        <v>19</v>
      </c>
      <c r="F74" s="2" t="s">
        <v>12</v>
      </c>
      <c r="G74" s="2">
        <v>2.7</v>
      </c>
      <c r="H74" s="2">
        <v>1</v>
      </c>
      <c r="I74" s="2">
        <v>1</v>
      </c>
      <c r="J74" s="2">
        <v>2</v>
      </c>
      <c r="K74" s="2">
        <v>2</v>
      </c>
    </row>
    <row r="75" spans="1:11">
      <c r="A75" s="2">
        <v>74</v>
      </c>
      <c r="B75" s="2" t="s">
        <v>18</v>
      </c>
      <c r="C75" s="2">
        <v>18</v>
      </c>
      <c r="D75" s="2" t="s">
        <v>16</v>
      </c>
      <c r="E75" s="2" t="s">
        <v>19</v>
      </c>
      <c r="F75" s="2" t="s">
        <v>10</v>
      </c>
      <c r="G75" s="2">
        <v>2.8</v>
      </c>
      <c r="H75" s="2">
        <v>5</v>
      </c>
      <c r="I75" s="2">
        <v>0</v>
      </c>
      <c r="J75" s="2">
        <v>1</v>
      </c>
      <c r="K75" s="2">
        <v>5</v>
      </c>
    </row>
    <row r="76" spans="1:11">
      <c r="A76" s="2">
        <v>75</v>
      </c>
      <c r="B76" s="2" t="s">
        <v>18</v>
      </c>
      <c r="C76" s="2">
        <v>18</v>
      </c>
      <c r="D76" s="2" t="s">
        <v>17</v>
      </c>
      <c r="E76" s="2" t="s">
        <v>19</v>
      </c>
      <c r="F76" s="2" t="s">
        <v>12</v>
      </c>
      <c r="G76" s="2">
        <v>2.9</v>
      </c>
      <c r="H76" s="2">
        <v>2</v>
      </c>
      <c r="I76" s="2">
        <v>0</v>
      </c>
      <c r="J76" s="2">
        <v>3</v>
      </c>
      <c r="K76" s="2">
        <v>2</v>
      </c>
    </row>
    <row r="77" spans="1:11">
      <c r="A77" s="2">
        <v>76</v>
      </c>
      <c r="B77" s="2" t="s">
        <v>18</v>
      </c>
      <c r="C77" s="2">
        <v>17</v>
      </c>
      <c r="D77" s="2" t="s">
        <v>17</v>
      </c>
      <c r="E77" s="2" t="s">
        <v>19</v>
      </c>
      <c r="F77" s="2" t="s">
        <v>10</v>
      </c>
      <c r="G77" s="2">
        <v>3</v>
      </c>
      <c r="H77" s="2">
        <v>1</v>
      </c>
      <c r="I77" s="2">
        <v>1</v>
      </c>
      <c r="J77" s="2">
        <v>4</v>
      </c>
      <c r="K77" s="2">
        <v>4</v>
      </c>
    </row>
    <row r="78" spans="1:11">
      <c r="A78" s="2">
        <v>77</v>
      </c>
      <c r="B78" s="2" t="s">
        <v>18</v>
      </c>
      <c r="C78" s="2">
        <v>20</v>
      </c>
      <c r="D78" s="2" t="s">
        <v>17</v>
      </c>
      <c r="E78" s="2" t="s">
        <v>15</v>
      </c>
      <c r="F78" s="2" t="s">
        <v>12</v>
      </c>
      <c r="G78" s="2">
        <v>3.1</v>
      </c>
      <c r="H78" s="2">
        <v>3</v>
      </c>
      <c r="I78" s="2">
        <v>1</v>
      </c>
      <c r="J78" s="2">
        <v>4</v>
      </c>
      <c r="K78" s="2">
        <v>3</v>
      </c>
    </row>
    <row r="79" spans="1:11">
      <c r="A79" s="2">
        <v>78</v>
      </c>
      <c r="B79" s="2" t="s">
        <v>18</v>
      </c>
      <c r="C79" s="2">
        <v>20</v>
      </c>
      <c r="D79" s="2" t="s">
        <v>11</v>
      </c>
      <c r="E79" s="2" t="s">
        <v>15</v>
      </c>
      <c r="F79" s="2" t="s">
        <v>10</v>
      </c>
      <c r="G79" s="2">
        <v>3.2</v>
      </c>
      <c r="H79" s="2">
        <v>4</v>
      </c>
      <c r="I79" s="2">
        <v>0</v>
      </c>
      <c r="J79" s="2">
        <v>5</v>
      </c>
      <c r="K79" s="2">
        <v>2</v>
      </c>
    </row>
    <row r="80" spans="1:11">
      <c r="A80" s="2">
        <v>79</v>
      </c>
      <c r="B80" s="2" t="s">
        <v>18</v>
      </c>
      <c r="C80" s="2">
        <v>21</v>
      </c>
      <c r="D80" s="2" t="s">
        <v>8</v>
      </c>
      <c r="E80" s="2" t="s">
        <v>15</v>
      </c>
      <c r="F80" s="2" t="s">
        <v>12</v>
      </c>
      <c r="G80" s="2">
        <v>3.3</v>
      </c>
      <c r="H80" s="2">
        <v>4</v>
      </c>
      <c r="I80" s="2">
        <v>0</v>
      </c>
      <c r="J80" s="2">
        <v>1</v>
      </c>
      <c r="K80" s="2">
        <v>3</v>
      </c>
    </row>
    <row r="81" spans="1:11">
      <c r="A81" s="2">
        <v>80</v>
      </c>
      <c r="B81" s="2" t="s">
        <v>18</v>
      </c>
      <c r="C81" s="2">
        <v>21</v>
      </c>
      <c r="D81" s="2" t="s">
        <v>16</v>
      </c>
      <c r="E81" s="2" t="s">
        <v>15</v>
      </c>
      <c r="F81" s="2" t="s">
        <v>10</v>
      </c>
      <c r="G81" s="2">
        <v>3.5</v>
      </c>
      <c r="H81" s="2">
        <v>5</v>
      </c>
      <c r="I81" s="2">
        <v>0</v>
      </c>
      <c r="J81" s="2">
        <v>2</v>
      </c>
      <c r="K81" s="2">
        <v>1</v>
      </c>
    </row>
    <row r="82" spans="1:11">
      <c r="A82" s="2">
        <v>81</v>
      </c>
      <c r="B82" s="2" t="s">
        <v>18</v>
      </c>
      <c r="C82" s="2">
        <v>23</v>
      </c>
      <c r="D82" s="2" t="s">
        <v>8</v>
      </c>
      <c r="E82" s="2" t="s">
        <v>9</v>
      </c>
      <c r="F82" s="2" t="s">
        <v>12</v>
      </c>
      <c r="G82" s="2">
        <v>3.6</v>
      </c>
      <c r="H82" s="2">
        <v>1</v>
      </c>
      <c r="I82" s="2">
        <v>0</v>
      </c>
      <c r="J82" s="2">
        <v>5</v>
      </c>
      <c r="K82" s="2">
        <v>5</v>
      </c>
    </row>
    <row r="83" spans="1:11">
      <c r="A83" s="2">
        <v>82</v>
      </c>
      <c r="B83" s="2" t="s">
        <v>18</v>
      </c>
      <c r="C83" s="2">
        <v>23</v>
      </c>
      <c r="D83" s="2" t="s">
        <v>13</v>
      </c>
      <c r="E83" s="2" t="s">
        <v>9</v>
      </c>
      <c r="F83" s="2" t="s">
        <v>10</v>
      </c>
      <c r="G83" s="2">
        <v>3.7</v>
      </c>
      <c r="H83" s="2">
        <v>2</v>
      </c>
      <c r="I83" s="2">
        <v>0</v>
      </c>
      <c r="J83" s="2">
        <v>2</v>
      </c>
      <c r="K83" s="2">
        <v>4</v>
      </c>
    </row>
    <row r="84" spans="1:11">
      <c r="A84" s="2">
        <v>83</v>
      </c>
      <c r="B84" s="2" t="s">
        <v>18</v>
      </c>
      <c r="C84" s="2">
        <v>23</v>
      </c>
      <c r="D84" s="2" t="s">
        <v>11</v>
      </c>
      <c r="E84" s="2" t="s">
        <v>9</v>
      </c>
      <c r="F84" s="2" t="s">
        <v>12</v>
      </c>
      <c r="G84" s="2">
        <v>2.6</v>
      </c>
      <c r="H84" s="2">
        <v>5</v>
      </c>
      <c r="I84" s="2">
        <v>1</v>
      </c>
      <c r="J84" s="2">
        <v>4</v>
      </c>
      <c r="K84" s="2">
        <v>3</v>
      </c>
    </row>
    <row r="85" spans="1:11">
      <c r="A85" s="2">
        <v>84</v>
      </c>
      <c r="B85" s="2" t="s">
        <v>18</v>
      </c>
      <c r="C85" s="2">
        <v>23</v>
      </c>
      <c r="D85" s="2" t="s">
        <v>11</v>
      </c>
      <c r="E85" s="2" t="s">
        <v>9</v>
      </c>
      <c r="F85" s="2" t="s">
        <v>10</v>
      </c>
      <c r="G85" s="2">
        <v>2.5</v>
      </c>
      <c r="H85" s="2">
        <v>2</v>
      </c>
      <c r="I85" s="2">
        <v>1</v>
      </c>
      <c r="J85" s="2">
        <v>3</v>
      </c>
      <c r="K85" s="2">
        <v>2</v>
      </c>
    </row>
    <row r="86" spans="1:11">
      <c r="A86" s="2">
        <v>85</v>
      </c>
      <c r="B86" s="2" t="s">
        <v>18</v>
      </c>
      <c r="C86" s="2">
        <v>28</v>
      </c>
      <c r="D86" s="2" t="s">
        <v>11</v>
      </c>
      <c r="E86" s="2" t="s">
        <v>15</v>
      </c>
      <c r="F86" s="2" t="s">
        <v>12</v>
      </c>
      <c r="G86" s="2">
        <v>3.5</v>
      </c>
      <c r="H86" s="2">
        <v>4</v>
      </c>
      <c r="I86" s="2">
        <v>0</v>
      </c>
      <c r="J86" s="2">
        <v>2</v>
      </c>
      <c r="K86" s="2">
        <v>3</v>
      </c>
    </row>
    <row r="87" spans="1:11">
      <c r="A87" s="2">
        <v>86</v>
      </c>
      <c r="B87" s="2" t="s">
        <v>18</v>
      </c>
      <c r="C87" s="2">
        <v>26</v>
      </c>
      <c r="D87" s="2" t="s">
        <v>16</v>
      </c>
      <c r="E87" s="2" t="s">
        <v>15</v>
      </c>
      <c r="F87" s="2" t="s">
        <v>10</v>
      </c>
      <c r="G87" s="2">
        <v>3.3</v>
      </c>
      <c r="H87" s="2">
        <v>3</v>
      </c>
      <c r="I87" s="2">
        <v>0</v>
      </c>
      <c r="J87" s="2">
        <v>3</v>
      </c>
      <c r="K87" s="2">
        <v>2</v>
      </c>
    </row>
    <row r="88" spans="1:11">
      <c r="A88" s="2">
        <v>87</v>
      </c>
      <c r="B88" s="2" t="s">
        <v>18</v>
      </c>
      <c r="C88" s="2">
        <v>35</v>
      </c>
      <c r="D88" s="2" t="s">
        <v>13</v>
      </c>
      <c r="E88" s="2" t="s">
        <v>19</v>
      </c>
      <c r="F88" s="2" t="s">
        <v>12</v>
      </c>
      <c r="G88" s="2">
        <v>3.8</v>
      </c>
      <c r="H88" s="2">
        <v>2</v>
      </c>
      <c r="I88" s="2">
        <v>1</v>
      </c>
      <c r="J88" s="2">
        <v>1</v>
      </c>
      <c r="K88" s="2">
        <v>3</v>
      </c>
    </row>
    <row r="89" spans="1:11">
      <c r="A89" s="2">
        <v>88</v>
      </c>
      <c r="B89" s="2" t="s">
        <v>18</v>
      </c>
      <c r="C89" s="2">
        <v>16</v>
      </c>
      <c r="D89" s="2" t="s">
        <v>17</v>
      </c>
      <c r="E89" s="2" t="s">
        <v>19</v>
      </c>
      <c r="F89" s="2" t="s">
        <v>10</v>
      </c>
      <c r="G89" s="2">
        <v>3.2</v>
      </c>
      <c r="H89" s="2">
        <v>3</v>
      </c>
      <c r="I89" s="2">
        <v>0</v>
      </c>
      <c r="J89" s="2">
        <v>5</v>
      </c>
      <c r="K89" s="2">
        <v>1</v>
      </c>
    </row>
    <row r="90" spans="1:11">
      <c r="A90" s="2">
        <v>89</v>
      </c>
      <c r="B90" s="2" t="s">
        <v>18</v>
      </c>
      <c r="C90" s="2">
        <v>18</v>
      </c>
      <c r="D90" s="2" t="s">
        <v>17</v>
      </c>
      <c r="E90" s="2" t="s">
        <v>15</v>
      </c>
      <c r="F90" s="2" t="s">
        <v>12</v>
      </c>
      <c r="G90" s="2">
        <v>3</v>
      </c>
      <c r="H90" s="2">
        <v>1</v>
      </c>
      <c r="I90" s="2">
        <v>1</v>
      </c>
      <c r="J90" s="2">
        <v>4</v>
      </c>
      <c r="K90" s="2">
        <v>5</v>
      </c>
    </row>
    <row r="91" spans="1:11">
      <c r="A91" s="2">
        <v>90</v>
      </c>
      <c r="B91" s="2" t="s">
        <v>18</v>
      </c>
      <c r="C91" s="2">
        <v>17</v>
      </c>
      <c r="D91" s="2" t="s">
        <v>17</v>
      </c>
      <c r="E91" s="2" t="s">
        <v>19</v>
      </c>
      <c r="F91" s="2" t="s">
        <v>10</v>
      </c>
      <c r="G91" s="2">
        <v>2.7</v>
      </c>
      <c r="H91" s="2">
        <v>5</v>
      </c>
      <c r="I91" s="2">
        <v>0</v>
      </c>
      <c r="J91" s="2">
        <v>3</v>
      </c>
      <c r="K91" s="2">
        <v>4</v>
      </c>
    </row>
    <row r="92" spans="1:11">
      <c r="A92" s="2">
        <v>91</v>
      </c>
      <c r="B92" s="2" t="s">
        <v>18</v>
      </c>
      <c r="C92" s="2">
        <v>21</v>
      </c>
      <c r="D92" s="2" t="s">
        <v>16</v>
      </c>
      <c r="E92" s="2" t="s">
        <v>15</v>
      </c>
      <c r="F92" s="2" t="s">
        <v>12</v>
      </c>
      <c r="G92" s="2">
        <v>2.8</v>
      </c>
      <c r="H92" s="2">
        <v>2</v>
      </c>
      <c r="I92" s="2">
        <v>1</v>
      </c>
      <c r="J92" s="2">
        <v>2</v>
      </c>
      <c r="K92" s="2">
        <v>3</v>
      </c>
    </row>
    <row r="93" spans="1:11">
      <c r="A93" s="2">
        <v>92</v>
      </c>
      <c r="B93" s="2" t="s">
        <v>18</v>
      </c>
      <c r="C93" s="2">
        <v>20</v>
      </c>
      <c r="D93" s="2" t="s">
        <v>16</v>
      </c>
      <c r="E93" s="2" t="s">
        <v>15</v>
      </c>
      <c r="F93" s="2" t="s">
        <v>10</v>
      </c>
      <c r="G93" s="2">
        <v>3.5</v>
      </c>
      <c r="H93" s="2">
        <v>1</v>
      </c>
      <c r="I93" s="2">
        <v>0</v>
      </c>
      <c r="J93" s="2">
        <v>3</v>
      </c>
      <c r="K93" s="2">
        <v>2</v>
      </c>
    </row>
    <row r="94" spans="1:11">
      <c r="A94" s="2">
        <v>93</v>
      </c>
      <c r="B94" s="2" t="s">
        <v>18</v>
      </c>
      <c r="C94" s="2">
        <v>23</v>
      </c>
      <c r="D94" s="2" t="s">
        <v>11</v>
      </c>
      <c r="E94" s="2" t="s">
        <v>9</v>
      </c>
      <c r="F94" s="2" t="s">
        <v>12</v>
      </c>
      <c r="G94" s="2">
        <v>3</v>
      </c>
      <c r="H94" s="2">
        <v>3</v>
      </c>
      <c r="I94" s="2">
        <v>1</v>
      </c>
      <c r="J94" s="2">
        <v>1</v>
      </c>
      <c r="K94" s="2">
        <v>5</v>
      </c>
    </row>
    <row r="95" spans="1:11">
      <c r="A95" s="2">
        <v>94</v>
      </c>
      <c r="B95" s="2" t="s">
        <v>18</v>
      </c>
      <c r="C95" s="2">
        <v>22</v>
      </c>
      <c r="D95" s="2" t="s">
        <v>16</v>
      </c>
      <c r="E95" s="2" t="s">
        <v>14</v>
      </c>
      <c r="F95" s="2" t="s">
        <v>10</v>
      </c>
      <c r="G95" s="2">
        <v>2.7</v>
      </c>
      <c r="H95" s="2">
        <v>4</v>
      </c>
      <c r="I95" s="2">
        <v>0</v>
      </c>
      <c r="J95" s="2">
        <v>5</v>
      </c>
      <c r="K95" s="2">
        <v>2</v>
      </c>
    </row>
    <row r="96" spans="1:11">
      <c r="A96" s="2">
        <v>95</v>
      </c>
      <c r="B96" s="2" t="s">
        <v>18</v>
      </c>
      <c r="C96" s="2">
        <v>22</v>
      </c>
      <c r="D96" s="2" t="s">
        <v>8</v>
      </c>
      <c r="E96" s="2" t="s">
        <v>14</v>
      </c>
      <c r="F96" s="2" t="s">
        <v>12</v>
      </c>
      <c r="G96" s="2">
        <v>2.8</v>
      </c>
      <c r="H96" s="2">
        <v>4</v>
      </c>
      <c r="I96" s="2">
        <v>0</v>
      </c>
      <c r="J96" s="2">
        <v>2</v>
      </c>
      <c r="K96" s="2">
        <v>1</v>
      </c>
    </row>
    <row r="97" spans="1:11">
      <c r="A97" s="2">
        <v>96</v>
      </c>
      <c r="B97" s="2" t="s">
        <v>18</v>
      </c>
      <c r="C97" s="2">
        <v>22</v>
      </c>
      <c r="D97" s="2" t="s">
        <v>17</v>
      </c>
      <c r="E97" s="2" t="s">
        <v>14</v>
      </c>
      <c r="F97" s="2" t="s">
        <v>10</v>
      </c>
      <c r="G97" s="2">
        <v>2.9</v>
      </c>
      <c r="H97" s="2">
        <v>5</v>
      </c>
      <c r="I97" s="2">
        <v>0</v>
      </c>
      <c r="J97" s="2">
        <v>1</v>
      </c>
      <c r="K97" s="2">
        <v>3</v>
      </c>
    </row>
    <row r="98" spans="1:11">
      <c r="A98" s="2">
        <v>97</v>
      </c>
      <c r="B98" s="2" t="s">
        <v>18</v>
      </c>
      <c r="C98" s="2">
        <v>21</v>
      </c>
      <c r="D98" s="2" t="s">
        <v>13</v>
      </c>
      <c r="E98" s="2" t="s">
        <v>14</v>
      </c>
      <c r="F98" s="2" t="s">
        <v>12</v>
      </c>
      <c r="G98" s="2">
        <v>3</v>
      </c>
      <c r="H98" s="2">
        <v>1</v>
      </c>
      <c r="I98" s="2">
        <v>0</v>
      </c>
      <c r="J98" s="2">
        <v>3</v>
      </c>
      <c r="K98" s="2">
        <v>4</v>
      </c>
    </row>
    <row r="99" spans="1:11">
      <c r="A99" s="2">
        <v>98</v>
      </c>
      <c r="B99" s="2" t="s">
        <v>18</v>
      </c>
      <c r="C99" s="2">
        <v>18</v>
      </c>
      <c r="D99" s="2" t="s">
        <v>11</v>
      </c>
      <c r="E99" s="2" t="s">
        <v>14</v>
      </c>
      <c r="F99" s="2" t="s">
        <v>10</v>
      </c>
      <c r="G99" s="2">
        <v>3.1</v>
      </c>
      <c r="H99" s="2">
        <v>2</v>
      </c>
      <c r="I99" s="2">
        <v>1</v>
      </c>
      <c r="J99" s="2">
        <v>4</v>
      </c>
      <c r="K99" s="2">
        <v>4</v>
      </c>
    </row>
    <row r="100" spans="1:11">
      <c r="A100" s="2">
        <v>99</v>
      </c>
      <c r="B100" s="2" t="s">
        <v>18</v>
      </c>
      <c r="C100" s="2">
        <v>18</v>
      </c>
      <c r="D100" s="2" t="s">
        <v>11</v>
      </c>
      <c r="E100" s="2" t="s">
        <v>19</v>
      </c>
      <c r="F100" s="2" t="s">
        <v>12</v>
      </c>
      <c r="G100" s="2">
        <v>3.2</v>
      </c>
      <c r="H100" s="2">
        <v>5</v>
      </c>
      <c r="I100" s="2">
        <v>1</v>
      </c>
      <c r="J100" s="2">
        <v>4</v>
      </c>
      <c r="K100" s="2">
        <v>5</v>
      </c>
    </row>
    <row r="101" spans="1:11">
      <c r="A101" s="2">
        <v>100</v>
      </c>
      <c r="B101" s="2" t="s">
        <v>23</v>
      </c>
      <c r="C101" s="2">
        <v>21</v>
      </c>
      <c r="D101" s="2" t="s">
        <v>24</v>
      </c>
      <c r="E101" s="2" t="s">
        <v>9</v>
      </c>
      <c r="F101" s="2" t="s">
        <v>10</v>
      </c>
      <c r="G101" s="2">
        <v>3.5</v>
      </c>
      <c r="H101" s="2">
        <v>2</v>
      </c>
      <c r="I101" s="2">
        <v>1</v>
      </c>
      <c r="J101" s="2">
        <v>2</v>
      </c>
      <c r="K101" s="2">
        <v>2</v>
      </c>
    </row>
  </sheetData>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R101"/>
  <sheetViews>
    <sheetView tabSelected="1" zoomScale="110" zoomScaleNormal="110" workbookViewId="0">
      <selection activeCell="E28" sqref="E28"/>
    </sheetView>
  </sheetViews>
  <sheetFormatPr defaultRowHeight="12.75"/>
  <cols>
    <col min="1" max="1" width="9.140625" style="2"/>
    <col min="2" max="2" width="10.7109375" style="2" bestFit="1" customWidth="1"/>
    <col min="3" max="3" width="4.85546875" style="2" customWidth="1"/>
    <col min="4" max="4" width="6.5703125" style="2" customWidth="1"/>
    <col min="5" max="5" width="10.5703125" style="2" customWidth="1"/>
    <col min="6" max="6" width="7" style="2" customWidth="1"/>
    <col min="7" max="7" width="6" style="2" customWidth="1"/>
    <col min="8" max="8" width="8" style="2" bestFit="1" customWidth="1"/>
    <col min="9" max="9" width="12.28515625" style="2" bestFit="1" customWidth="1"/>
    <col min="10" max="10" width="8.28515625" style="2" bestFit="1" customWidth="1"/>
    <col min="11" max="11" width="6.85546875" style="2" bestFit="1" customWidth="1"/>
  </cols>
  <sheetData>
    <row r="1" spans="1:18">
      <c r="A1" s="1" t="s">
        <v>21</v>
      </c>
      <c r="B1" s="1" t="s">
        <v>25</v>
      </c>
      <c r="C1" s="1" t="s">
        <v>2</v>
      </c>
      <c r="D1" s="1" t="s">
        <v>3</v>
      </c>
      <c r="E1" s="1" t="s">
        <v>4</v>
      </c>
      <c r="F1" s="1" t="s">
        <v>5</v>
      </c>
      <c r="G1" s="1" t="s">
        <v>6</v>
      </c>
      <c r="H1" s="1" t="s">
        <v>0</v>
      </c>
      <c r="I1" s="1" t="s">
        <v>20</v>
      </c>
      <c r="J1" s="1" t="s">
        <v>22</v>
      </c>
      <c r="K1" s="1" t="s">
        <v>1</v>
      </c>
    </row>
    <row r="2" spans="1:18">
      <c r="A2" s="2">
        <v>8</v>
      </c>
      <c r="B2" s="2" t="s">
        <v>7</v>
      </c>
      <c r="C2" s="2">
        <v>22</v>
      </c>
      <c r="D2" s="2" t="s">
        <v>17</v>
      </c>
      <c r="E2" s="2" t="s">
        <v>14</v>
      </c>
      <c r="F2" s="2" t="s">
        <v>12</v>
      </c>
      <c r="G2" s="2">
        <v>3.5</v>
      </c>
      <c r="H2" s="2">
        <v>3</v>
      </c>
      <c r="I2" s="2">
        <v>0</v>
      </c>
      <c r="J2" s="2">
        <v>1</v>
      </c>
      <c r="K2" s="2">
        <v>1</v>
      </c>
      <c r="O2" t="s">
        <v>26</v>
      </c>
      <c r="P2" t="s">
        <v>27</v>
      </c>
      <c r="Q2" t="s">
        <v>30</v>
      </c>
      <c r="R2" t="s">
        <v>31</v>
      </c>
    </row>
    <row r="3" spans="1:18">
      <c r="A3" s="2">
        <v>12</v>
      </c>
      <c r="B3" s="2" t="s">
        <v>18</v>
      </c>
      <c r="C3" s="2">
        <v>19</v>
      </c>
      <c r="D3" s="2" t="s">
        <v>17</v>
      </c>
      <c r="E3" s="2" t="s">
        <v>19</v>
      </c>
      <c r="F3" s="2" t="s">
        <v>10</v>
      </c>
      <c r="G3" s="2">
        <v>2.9</v>
      </c>
      <c r="H3" s="2">
        <v>1</v>
      </c>
      <c r="I3" s="2">
        <v>1</v>
      </c>
      <c r="J3" s="2">
        <v>5</v>
      </c>
      <c r="K3" s="2">
        <v>4</v>
      </c>
      <c r="N3" t="s">
        <v>17</v>
      </c>
      <c r="O3">
        <f>COUNTIF(D1:D101,"ATG")</f>
        <v>28</v>
      </c>
      <c r="P3" s="3">
        <f>O3/$O$9</f>
        <v>0.28000000000000003</v>
      </c>
      <c r="Q3">
        <f>O3</f>
        <v>28</v>
      </c>
      <c r="R3" s="4">
        <f>P3</f>
        <v>0.28000000000000003</v>
      </c>
    </row>
    <row r="4" spans="1:18">
      <c r="A4" s="2">
        <v>13</v>
      </c>
      <c r="B4" s="2" t="s">
        <v>18</v>
      </c>
      <c r="C4" s="2">
        <v>19</v>
      </c>
      <c r="D4" s="2" t="s">
        <v>17</v>
      </c>
      <c r="E4" s="2" t="s">
        <v>19</v>
      </c>
      <c r="F4" s="2" t="s">
        <v>12</v>
      </c>
      <c r="G4" s="2">
        <v>3</v>
      </c>
      <c r="H4" s="2">
        <v>3</v>
      </c>
      <c r="I4" s="2">
        <v>0</v>
      </c>
      <c r="J4" s="2">
        <v>1</v>
      </c>
      <c r="K4" s="2">
        <v>3</v>
      </c>
      <c r="N4" t="s">
        <v>16</v>
      </c>
      <c r="O4">
        <f>COUNTIF(D1:D99,"MKT")</f>
        <v>24</v>
      </c>
      <c r="P4" s="3">
        <f>O4/$O$9</f>
        <v>0.24</v>
      </c>
      <c r="Q4">
        <f>Q3+O4</f>
        <v>52</v>
      </c>
      <c r="R4" s="4">
        <f>R3+P4</f>
        <v>0.52</v>
      </c>
    </row>
    <row r="5" spans="1:18">
      <c r="A5" s="2">
        <v>14</v>
      </c>
      <c r="B5" s="2" t="s">
        <v>18</v>
      </c>
      <c r="C5" s="2">
        <v>18</v>
      </c>
      <c r="D5" s="2" t="s">
        <v>17</v>
      </c>
      <c r="E5" s="2" t="s">
        <v>19</v>
      </c>
      <c r="F5" s="2" t="s">
        <v>10</v>
      </c>
      <c r="G5" s="2">
        <v>3.1</v>
      </c>
      <c r="H5" s="2">
        <v>4</v>
      </c>
      <c r="I5" s="2">
        <v>0</v>
      </c>
      <c r="J5" s="2">
        <v>2</v>
      </c>
      <c r="K5" s="2">
        <v>2</v>
      </c>
      <c r="N5" t="s">
        <v>13</v>
      </c>
      <c r="O5">
        <f>COUNTIF(D1:D101,"MGT")</f>
        <v>17</v>
      </c>
      <c r="P5" s="3">
        <f>O5/$O$9</f>
        <v>0.17</v>
      </c>
      <c r="Q5">
        <f t="shared" ref="Q5:Q7" si="0">Q4+O5</f>
        <v>69</v>
      </c>
      <c r="R5" s="4">
        <f t="shared" ref="R5:R7" si="1">R4+P5</f>
        <v>0.69000000000000006</v>
      </c>
    </row>
    <row r="6" spans="1:18">
      <c r="A6" s="2">
        <v>20</v>
      </c>
      <c r="B6" s="2" t="s">
        <v>18</v>
      </c>
      <c r="C6" s="2">
        <v>21</v>
      </c>
      <c r="D6" s="2" t="s">
        <v>17</v>
      </c>
      <c r="E6" s="2" t="s">
        <v>14</v>
      </c>
      <c r="F6" s="2" t="s">
        <v>10</v>
      </c>
      <c r="G6" s="2">
        <v>2.6</v>
      </c>
      <c r="H6" s="2">
        <v>2</v>
      </c>
      <c r="I6" s="2">
        <v>0</v>
      </c>
      <c r="J6" s="2">
        <v>3</v>
      </c>
      <c r="K6" s="2">
        <v>2</v>
      </c>
      <c r="N6" t="s">
        <v>8</v>
      </c>
      <c r="O6">
        <f>COUNTIF(D3:D103,"FIN")</f>
        <v>16</v>
      </c>
      <c r="P6" s="3">
        <f>O6/$O$9</f>
        <v>0.16</v>
      </c>
      <c r="Q6">
        <f t="shared" si="0"/>
        <v>85</v>
      </c>
      <c r="R6" s="4">
        <f t="shared" si="1"/>
        <v>0.85000000000000009</v>
      </c>
    </row>
    <row r="7" spans="1:18">
      <c r="A7" s="2">
        <v>25</v>
      </c>
      <c r="B7" s="2" t="s">
        <v>18</v>
      </c>
      <c r="C7" s="2">
        <v>23</v>
      </c>
      <c r="D7" s="2" t="s">
        <v>17</v>
      </c>
      <c r="E7" s="2" t="s">
        <v>9</v>
      </c>
      <c r="F7" s="2" t="s">
        <v>12</v>
      </c>
      <c r="G7" s="2">
        <v>3.2</v>
      </c>
      <c r="H7" s="2">
        <v>1</v>
      </c>
      <c r="I7" s="2">
        <v>0</v>
      </c>
      <c r="J7" s="2">
        <v>2</v>
      </c>
      <c r="K7" s="2">
        <v>4</v>
      </c>
      <c r="N7" t="s">
        <v>11</v>
      </c>
      <c r="O7">
        <f>COUNTIF(D1:D101,"UD")</f>
        <v>15</v>
      </c>
      <c r="P7" s="3">
        <f>O7/$O$9</f>
        <v>0.15</v>
      </c>
      <c r="Q7">
        <f t="shared" si="0"/>
        <v>100</v>
      </c>
      <c r="R7" s="4">
        <f t="shared" si="1"/>
        <v>1</v>
      </c>
    </row>
    <row r="8" spans="1:18">
      <c r="A8" s="2">
        <v>26</v>
      </c>
      <c r="B8" s="2" t="s">
        <v>18</v>
      </c>
      <c r="C8" s="2">
        <v>23</v>
      </c>
      <c r="D8" s="2" t="s">
        <v>17</v>
      </c>
      <c r="E8" s="2" t="s">
        <v>9</v>
      </c>
      <c r="F8" s="2" t="s">
        <v>10</v>
      </c>
      <c r="G8" s="2">
        <v>3</v>
      </c>
      <c r="H8" s="2">
        <v>5</v>
      </c>
      <c r="I8" s="2">
        <v>0</v>
      </c>
      <c r="J8" s="2">
        <v>3</v>
      </c>
      <c r="K8" s="2">
        <v>4</v>
      </c>
    </row>
    <row r="9" spans="1:18">
      <c r="A9" s="2">
        <v>29</v>
      </c>
      <c r="B9" s="2" t="s">
        <v>18</v>
      </c>
      <c r="C9" s="2">
        <v>22</v>
      </c>
      <c r="D9" s="2" t="s">
        <v>17</v>
      </c>
      <c r="E9" s="2" t="s">
        <v>14</v>
      </c>
      <c r="F9" s="2" t="s">
        <v>12</v>
      </c>
      <c r="G9" s="2">
        <v>3.5</v>
      </c>
      <c r="H9" s="2">
        <v>3</v>
      </c>
      <c r="I9" s="2">
        <v>1</v>
      </c>
      <c r="J9" s="2">
        <v>2</v>
      </c>
      <c r="K9" s="2">
        <v>2</v>
      </c>
      <c r="O9">
        <f>SUM(O3:O7)</f>
        <v>100</v>
      </c>
    </row>
    <row r="10" spans="1:18">
      <c r="A10" s="2">
        <v>33</v>
      </c>
      <c r="B10" s="2" t="s">
        <v>18</v>
      </c>
      <c r="C10" s="2">
        <v>21</v>
      </c>
      <c r="D10" s="2" t="s">
        <v>17</v>
      </c>
      <c r="E10" s="2" t="s">
        <v>15</v>
      </c>
      <c r="F10" s="2" t="s">
        <v>12</v>
      </c>
      <c r="G10" s="2">
        <v>2.9</v>
      </c>
      <c r="H10" s="2">
        <v>1</v>
      </c>
      <c r="I10" s="2">
        <v>1</v>
      </c>
      <c r="J10" s="2">
        <v>4</v>
      </c>
      <c r="K10" s="2">
        <v>3</v>
      </c>
    </row>
    <row r="11" spans="1:18">
      <c r="A11" s="2">
        <v>34</v>
      </c>
      <c r="B11" s="2" t="s">
        <v>18</v>
      </c>
      <c r="C11" s="2">
        <v>21</v>
      </c>
      <c r="D11" s="2" t="s">
        <v>17</v>
      </c>
      <c r="E11" s="2" t="s">
        <v>15</v>
      </c>
      <c r="F11" s="2" t="s">
        <v>10</v>
      </c>
      <c r="G11" s="2">
        <v>3</v>
      </c>
      <c r="H11" s="2">
        <v>2</v>
      </c>
      <c r="I11" s="2">
        <v>1</v>
      </c>
      <c r="J11" s="2">
        <v>5</v>
      </c>
      <c r="K11" s="2">
        <v>2</v>
      </c>
      <c r="O11" t="s">
        <v>28</v>
      </c>
      <c r="P11" t="s">
        <v>15</v>
      </c>
      <c r="Q11" t="s">
        <v>14</v>
      </c>
      <c r="R11" t="s">
        <v>9</v>
      </c>
    </row>
    <row r="12" spans="1:18">
      <c r="A12" s="2">
        <v>35</v>
      </c>
      <c r="B12" s="2" t="s">
        <v>18</v>
      </c>
      <c r="C12" s="2">
        <v>21</v>
      </c>
      <c r="D12" s="2" t="s">
        <v>17</v>
      </c>
      <c r="E12" s="2" t="s">
        <v>15</v>
      </c>
      <c r="F12" s="2" t="s">
        <v>12</v>
      </c>
      <c r="G12" s="2">
        <v>3.1</v>
      </c>
      <c r="H12" s="2">
        <v>5</v>
      </c>
      <c r="I12" s="2">
        <v>0</v>
      </c>
      <c r="J12" s="2">
        <v>1</v>
      </c>
      <c r="K12" s="2">
        <v>3</v>
      </c>
      <c r="N12" t="s">
        <v>17</v>
      </c>
      <c r="O12">
        <f>COUNTIFS($D$1:$D$101,"ATG",$E$1:$E$101,"First Year")</f>
        <v>8</v>
      </c>
      <c r="P12">
        <f>COUNTIFS($D$1:$D$101,"ATG",$E$1:$E$101,"Sophomore")</f>
        <v>9</v>
      </c>
      <c r="Q12">
        <f>COUNTIFS($D$1:$D$101,"ATG",$E$1:$E$101,"Junior")</f>
        <v>5</v>
      </c>
      <c r="R12">
        <f>COUNTIFS($D$1:$D$101,"ATG",$E$1:$E$101,"Senior")</f>
        <v>6</v>
      </c>
    </row>
    <row r="13" spans="1:18">
      <c r="A13" s="2">
        <v>41</v>
      </c>
      <c r="B13" s="2" t="s">
        <v>18</v>
      </c>
      <c r="C13" s="2">
        <v>18</v>
      </c>
      <c r="D13" s="2" t="s">
        <v>17</v>
      </c>
      <c r="E13" s="2" t="s">
        <v>19</v>
      </c>
      <c r="F13" s="2" t="s">
        <v>12</v>
      </c>
      <c r="G13" s="2">
        <v>2.6</v>
      </c>
      <c r="H13" s="2">
        <v>1</v>
      </c>
      <c r="I13" s="2">
        <v>0</v>
      </c>
      <c r="J13" s="2">
        <v>2</v>
      </c>
      <c r="K13" s="2">
        <v>5</v>
      </c>
      <c r="N13" t="s">
        <v>16</v>
      </c>
      <c r="O13">
        <f>COUNTIFS($D$1:$D$101,"MKT",$E$1:$E$101,"First Year")</f>
        <v>4</v>
      </c>
      <c r="P13">
        <f>COUNTIFS($D$1:$D$101,"MKT",$E$1:$E$101,"Sophomore")</f>
        <v>10</v>
      </c>
      <c r="Q13">
        <f>COUNTIFS($D$1:$D$101,"MKT",$E$1:$E$101,"Junior")</f>
        <v>8</v>
      </c>
      <c r="R13">
        <f>COUNTIFS($D$1:$D$101,"MKT",$E$1:$E$101,"Senior")</f>
        <v>2</v>
      </c>
    </row>
    <row r="14" spans="1:18">
      <c r="A14" s="2">
        <v>46</v>
      </c>
      <c r="B14" s="2" t="s">
        <v>18</v>
      </c>
      <c r="C14" s="2">
        <v>21</v>
      </c>
      <c r="D14" s="2" t="s">
        <v>17</v>
      </c>
      <c r="E14" s="2" t="s">
        <v>15</v>
      </c>
      <c r="F14" s="2" t="s">
        <v>10</v>
      </c>
      <c r="G14" s="2">
        <v>3.2</v>
      </c>
      <c r="H14" s="2">
        <v>4</v>
      </c>
      <c r="I14" s="2">
        <v>0</v>
      </c>
      <c r="J14" s="2">
        <v>3</v>
      </c>
      <c r="K14" s="2">
        <v>4</v>
      </c>
      <c r="N14" t="s">
        <v>13</v>
      </c>
      <c r="O14">
        <f>COUNTIFS($D$1:$D$101,"MGT",$E$1:$E$101,"First Year")</f>
        <v>5</v>
      </c>
      <c r="P14">
        <f>COUNTIFS($D$1:$D$101,"MGT",$E$1:$E$101,"Sophomore")</f>
        <v>3</v>
      </c>
      <c r="Q14">
        <f>COUNTIFS($D$1:$D$101,"MGT",$E$1:$E$101,"Junior")</f>
        <v>7</v>
      </c>
      <c r="R14">
        <f>COUNTIFS($D$1:$D$101,"MGT",$E$1:$E$101,"Senior")</f>
        <v>2</v>
      </c>
    </row>
    <row r="15" spans="1:18">
      <c r="A15" s="2">
        <v>47</v>
      </c>
      <c r="B15" s="2" t="s">
        <v>18</v>
      </c>
      <c r="C15" s="2">
        <v>21</v>
      </c>
      <c r="D15" s="2" t="s">
        <v>17</v>
      </c>
      <c r="E15" s="2" t="s">
        <v>15</v>
      </c>
      <c r="F15" s="2" t="s">
        <v>12</v>
      </c>
      <c r="G15" s="2">
        <v>3</v>
      </c>
      <c r="H15" s="2">
        <v>4</v>
      </c>
      <c r="I15" s="2">
        <v>0</v>
      </c>
      <c r="J15" s="2">
        <v>2</v>
      </c>
      <c r="K15" s="2">
        <v>5</v>
      </c>
      <c r="N15" t="s">
        <v>8</v>
      </c>
      <c r="O15">
        <f>COUNTIFS($D$1:$D$101,"FIN",$E$1:$E$101,"First Year")</f>
        <v>1</v>
      </c>
      <c r="P15">
        <f>COUNTIFS($D$1:$D$101,"FIN",$E$1:$E$101,"Sophomore")</f>
        <v>4</v>
      </c>
      <c r="Q15">
        <f>COUNTIFS($D$1:$D$101,"FIN",$E$1:$E$101,"Junior")</f>
        <v>2</v>
      </c>
      <c r="R15">
        <f>COUNTIFS($D$1:$D$101,"FIN",$E$1:$E$101,"Senior")</f>
        <v>9</v>
      </c>
    </row>
    <row r="16" spans="1:18">
      <c r="A16" s="2">
        <v>50</v>
      </c>
      <c r="B16" s="2" t="s">
        <v>18</v>
      </c>
      <c r="C16" s="2">
        <v>22</v>
      </c>
      <c r="D16" s="2" t="s">
        <v>17</v>
      </c>
      <c r="E16" s="2" t="s">
        <v>14</v>
      </c>
      <c r="F16" s="2" t="s">
        <v>10</v>
      </c>
      <c r="G16" s="2">
        <v>3.5</v>
      </c>
      <c r="H16" s="2">
        <v>2</v>
      </c>
      <c r="I16" s="2">
        <v>1</v>
      </c>
      <c r="J16" s="2">
        <v>5</v>
      </c>
      <c r="K16" s="2">
        <v>5</v>
      </c>
      <c r="N16" t="s">
        <v>11</v>
      </c>
      <c r="O16">
        <f>COUNTIFS($D$1:$D$101,"UD",$E$1:$E$101,"First Year")</f>
        <v>3</v>
      </c>
      <c r="P16">
        <f>COUNTIFS($D$1:$D$101,"UD",$E$1:$E$101,"Sophomore")</f>
        <v>8</v>
      </c>
      <c r="Q16">
        <f>COUNTIFS($D$1:$D$101,"UD",$E$1:$E$101,"Junior")</f>
        <v>1</v>
      </c>
      <c r="R16">
        <f>COUNTIFS($D$1:$D$101,"UD",$E$1:$E$101,"Senior")</f>
        <v>3</v>
      </c>
    </row>
    <row r="17" spans="1:11">
      <c r="A17" s="2">
        <v>54</v>
      </c>
      <c r="B17" s="2" t="s">
        <v>18</v>
      </c>
      <c r="C17" s="2">
        <v>23</v>
      </c>
      <c r="D17" s="2" t="s">
        <v>17</v>
      </c>
      <c r="E17" s="2" t="s">
        <v>9</v>
      </c>
      <c r="F17" s="2" t="s">
        <v>10</v>
      </c>
      <c r="G17" s="2">
        <v>2.9</v>
      </c>
      <c r="H17" s="2">
        <v>3</v>
      </c>
      <c r="I17" s="2">
        <v>1</v>
      </c>
      <c r="J17" s="2">
        <v>4</v>
      </c>
      <c r="K17" s="2">
        <v>2</v>
      </c>
    </row>
    <row r="18" spans="1:11">
      <c r="A18" s="2">
        <v>55</v>
      </c>
      <c r="B18" s="2" t="s">
        <v>18</v>
      </c>
      <c r="C18" s="2">
        <v>23</v>
      </c>
      <c r="D18" s="2" t="s">
        <v>17</v>
      </c>
      <c r="E18" s="2" t="s">
        <v>9</v>
      </c>
      <c r="F18" s="2" t="s">
        <v>12</v>
      </c>
      <c r="G18" s="2">
        <v>3</v>
      </c>
      <c r="H18" s="2">
        <v>2</v>
      </c>
      <c r="I18" s="2">
        <v>0</v>
      </c>
      <c r="J18" s="2">
        <v>4</v>
      </c>
      <c r="K18" s="2">
        <v>3</v>
      </c>
    </row>
    <row r="19" spans="1:11">
      <c r="A19" s="2">
        <v>56</v>
      </c>
      <c r="B19" s="2" t="s">
        <v>18</v>
      </c>
      <c r="C19" s="2">
        <v>23</v>
      </c>
      <c r="D19" s="2" t="s">
        <v>17</v>
      </c>
      <c r="E19" s="2" t="s">
        <v>9</v>
      </c>
      <c r="F19" s="2" t="s">
        <v>10</v>
      </c>
      <c r="G19" s="2">
        <v>3.1</v>
      </c>
      <c r="H19" s="2">
        <v>3</v>
      </c>
      <c r="I19" s="2">
        <v>0</v>
      </c>
      <c r="J19" s="2">
        <v>5</v>
      </c>
      <c r="K19" s="2">
        <v>1</v>
      </c>
    </row>
    <row r="20" spans="1:11">
      <c r="A20" s="2">
        <v>62</v>
      </c>
      <c r="B20" s="2" t="s">
        <v>18</v>
      </c>
      <c r="C20" s="2">
        <v>23</v>
      </c>
      <c r="D20" s="2" t="s">
        <v>17</v>
      </c>
      <c r="E20" s="2" t="s">
        <v>9</v>
      </c>
      <c r="F20" s="2" t="s">
        <v>10</v>
      </c>
      <c r="G20" s="2">
        <v>2.6</v>
      </c>
      <c r="H20" s="2">
        <v>4</v>
      </c>
      <c r="I20" s="2">
        <v>1</v>
      </c>
      <c r="J20" s="2">
        <v>3</v>
      </c>
      <c r="K20" s="2">
        <v>4</v>
      </c>
    </row>
    <row r="21" spans="1:11">
      <c r="A21" s="2">
        <v>67</v>
      </c>
      <c r="B21" s="2" t="s">
        <v>18</v>
      </c>
      <c r="C21" s="2">
        <v>21</v>
      </c>
      <c r="D21" s="2" t="s">
        <v>17</v>
      </c>
      <c r="E21" s="2" t="s">
        <v>15</v>
      </c>
      <c r="F21" s="2" t="s">
        <v>12</v>
      </c>
      <c r="G21" s="2">
        <v>3.2</v>
      </c>
      <c r="H21" s="2">
        <v>5</v>
      </c>
      <c r="I21" s="2">
        <v>0</v>
      </c>
      <c r="J21" s="2">
        <v>4</v>
      </c>
      <c r="K21" s="2">
        <v>1</v>
      </c>
    </row>
    <row r="22" spans="1:11">
      <c r="A22" s="2">
        <v>68</v>
      </c>
      <c r="B22" s="2" t="s">
        <v>18</v>
      </c>
      <c r="C22" s="2">
        <v>21</v>
      </c>
      <c r="D22" s="2" t="s">
        <v>17</v>
      </c>
      <c r="E22" s="2" t="s">
        <v>15</v>
      </c>
      <c r="F22" s="2" t="s">
        <v>10</v>
      </c>
      <c r="G22" s="2">
        <v>3</v>
      </c>
      <c r="H22" s="2">
        <v>2</v>
      </c>
      <c r="I22" s="2">
        <v>1</v>
      </c>
      <c r="J22" s="2">
        <v>3</v>
      </c>
      <c r="K22" s="2">
        <v>3</v>
      </c>
    </row>
    <row r="23" spans="1:11">
      <c r="A23" s="2">
        <v>75</v>
      </c>
      <c r="B23" s="2" t="s">
        <v>18</v>
      </c>
      <c r="C23" s="2">
        <v>18</v>
      </c>
      <c r="D23" s="2" t="s">
        <v>17</v>
      </c>
      <c r="E23" s="2" t="s">
        <v>19</v>
      </c>
      <c r="F23" s="2" t="s">
        <v>12</v>
      </c>
      <c r="G23" s="2">
        <v>2.9</v>
      </c>
      <c r="H23" s="2">
        <v>2</v>
      </c>
      <c r="I23" s="2">
        <v>0</v>
      </c>
      <c r="J23" s="2">
        <v>3</v>
      </c>
      <c r="K23" s="2">
        <v>2</v>
      </c>
    </row>
    <row r="24" spans="1:11">
      <c r="A24" s="2">
        <v>76</v>
      </c>
      <c r="B24" s="2" t="s">
        <v>18</v>
      </c>
      <c r="C24" s="2">
        <v>17</v>
      </c>
      <c r="D24" s="2" t="s">
        <v>17</v>
      </c>
      <c r="E24" s="2" t="s">
        <v>19</v>
      </c>
      <c r="F24" s="2" t="s">
        <v>10</v>
      </c>
      <c r="G24" s="2">
        <v>3</v>
      </c>
      <c r="H24" s="2">
        <v>1</v>
      </c>
      <c r="I24" s="2">
        <v>1</v>
      </c>
      <c r="J24" s="2">
        <v>4</v>
      </c>
      <c r="K24" s="2">
        <v>4</v>
      </c>
    </row>
    <row r="25" spans="1:11">
      <c r="A25" s="2">
        <v>77</v>
      </c>
      <c r="B25" s="2" t="s">
        <v>18</v>
      </c>
      <c r="C25" s="2">
        <v>20</v>
      </c>
      <c r="D25" s="2" t="s">
        <v>17</v>
      </c>
      <c r="E25" s="2" t="s">
        <v>15</v>
      </c>
      <c r="F25" s="2" t="s">
        <v>12</v>
      </c>
      <c r="G25" s="2">
        <v>3.1</v>
      </c>
      <c r="H25" s="2">
        <v>3</v>
      </c>
      <c r="I25" s="2">
        <v>1</v>
      </c>
      <c r="J25" s="2">
        <v>4</v>
      </c>
      <c r="K25" s="2">
        <v>3</v>
      </c>
    </row>
    <row r="26" spans="1:11">
      <c r="A26" s="2">
        <v>88</v>
      </c>
      <c r="B26" s="2" t="s">
        <v>18</v>
      </c>
      <c r="C26" s="2">
        <v>16</v>
      </c>
      <c r="D26" s="2" t="s">
        <v>17</v>
      </c>
      <c r="E26" s="2" t="s">
        <v>19</v>
      </c>
      <c r="F26" s="2" t="s">
        <v>10</v>
      </c>
      <c r="G26" s="2">
        <v>3.2</v>
      </c>
      <c r="H26" s="2">
        <v>3</v>
      </c>
      <c r="I26" s="2">
        <v>0</v>
      </c>
      <c r="J26" s="2">
        <v>5</v>
      </c>
      <c r="K26" s="2">
        <v>1</v>
      </c>
    </row>
    <row r="27" spans="1:11">
      <c r="A27" s="2">
        <v>89</v>
      </c>
      <c r="B27" s="2" t="s">
        <v>18</v>
      </c>
      <c r="C27" s="2">
        <v>18</v>
      </c>
      <c r="D27" s="2" t="s">
        <v>17</v>
      </c>
      <c r="E27" s="2" t="s">
        <v>15</v>
      </c>
      <c r="F27" s="2" t="s">
        <v>12</v>
      </c>
      <c r="G27" s="2">
        <v>3</v>
      </c>
      <c r="H27" s="2">
        <v>1</v>
      </c>
      <c r="I27" s="2">
        <v>1</v>
      </c>
      <c r="J27" s="2">
        <v>4</v>
      </c>
      <c r="K27" s="2">
        <v>5</v>
      </c>
    </row>
    <row r="28" spans="1:11">
      <c r="A28" s="2">
        <v>90</v>
      </c>
      <c r="B28" s="2" t="s">
        <v>18</v>
      </c>
      <c r="C28" s="2">
        <v>17</v>
      </c>
      <c r="D28" s="2" t="s">
        <v>17</v>
      </c>
      <c r="E28" s="2" t="s">
        <v>19</v>
      </c>
      <c r="F28" s="2" t="s">
        <v>10</v>
      </c>
      <c r="G28" s="2">
        <v>2.7</v>
      </c>
      <c r="H28" s="2">
        <v>5</v>
      </c>
      <c r="I28" s="2">
        <v>0</v>
      </c>
      <c r="J28" s="2">
        <v>3</v>
      </c>
      <c r="K28" s="2">
        <v>4</v>
      </c>
    </row>
    <row r="29" spans="1:11">
      <c r="A29" s="2">
        <v>96</v>
      </c>
      <c r="B29" s="2" t="s">
        <v>18</v>
      </c>
      <c r="C29" s="2">
        <v>22</v>
      </c>
      <c r="D29" s="2" t="s">
        <v>17</v>
      </c>
      <c r="E29" s="2" t="s">
        <v>14</v>
      </c>
      <c r="F29" s="2" t="s">
        <v>10</v>
      </c>
      <c r="G29" s="2">
        <v>2.9</v>
      </c>
      <c r="H29" s="2">
        <v>5</v>
      </c>
      <c r="I29" s="2">
        <v>0</v>
      </c>
      <c r="J29" s="2">
        <v>1</v>
      </c>
      <c r="K29" s="2">
        <v>3</v>
      </c>
    </row>
    <row r="30" spans="1:11">
      <c r="A30" s="2">
        <v>1</v>
      </c>
      <c r="B30" s="2" t="s">
        <v>7</v>
      </c>
      <c r="C30" s="2">
        <v>23</v>
      </c>
      <c r="D30" s="2" t="s">
        <v>8</v>
      </c>
      <c r="E30" s="2" t="s">
        <v>9</v>
      </c>
      <c r="F30" s="2" t="s">
        <v>10</v>
      </c>
      <c r="G30" s="2">
        <v>3.5</v>
      </c>
      <c r="H30" s="2">
        <v>1</v>
      </c>
      <c r="I30" s="2">
        <v>1</v>
      </c>
      <c r="J30" s="2">
        <v>4</v>
      </c>
      <c r="K30" s="2">
        <v>5</v>
      </c>
    </row>
    <row r="31" spans="1:11">
      <c r="A31" s="2">
        <v>2</v>
      </c>
      <c r="B31" s="2" t="s">
        <v>7</v>
      </c>
      <c r="C31" s="2">
        <v>24</v>
      </c>
      <c r="D31" s="2" t="s">
        <v>8</v>
      </c>
      <c r="E31" s="2" t="s">
        <v>9</v>
      </c>
      <c r="F31" s="2" t="s">
        <v>10</v>
      </c>
      <c r="G31" s="2">
        <v>3.3</v>
      </c>
      <c r="H31" s="2">
        <v>2</v>
      </c>
      <c r="I31" s="2">
        <v>0</v>
      </c>
      <c r="J31" s="2">
        <v>3</v>
      </c>
      <c r="K31" s="2">
        <v>2</v>
      </c>
    </row>
    <row r="32" spans="1:11">
      <c r="A32" s="2">
        <v>3</v>
      </c>
      <c r="B32" s="2" t="s">
        <v>7</v>
      </c>
      <c r="C32" s="2">
        <v>24</v>
      </c>
      <c r="D32" s="2" t="s">
        <v>8</v>
      </c>
      <c r="E32" s="2" t="s">
        <v>9</v>
      </c>
      <c r="F32" s="2" t="s">
        <v>12</v>
      </c>
      <c r="G32" s="2">
        <v>3.8</v>
      </c>
      <c r="H32" s="2">
        <v>5</v>
      </c>
      <c r="I32" s="2">
        <v>1</v>
      </c>
      <c r="J32" s="2">
        <v>2</v>
      </c>
      <c r="K32" s="2">
        <v>1</v>
      </c>
    </row>
    <row r="33" spans="1:11">
      <c r="A33" s="2">
        <v>7</v>
      </c>
      <c r="B33" s="2" t="s">
        <v>7</v>
      </c>
      <c r="C33" s="2">
        <v>22</v>
      </c>
      <c r="D33" s="2" t="s">
        <v>8</v>
      </c>
      <c r="E33" s="2" t="s">
        <v>14</v>
      </c>
      <c r="F33" s="2" t="s">
        <v>10</v>
      </c>
      <c r="G33" s="2">
        <v>2.8</v>
      </c>
      <c r="H33" s="2">
        <v>2</v>
      </c>
      <c r="I33" s="2">
        <v>1</v>
      </c>
      <c r="J33" s="2">
        <v>2</v>
      </c>
      <c r="K33" s="2">
        <v>5</v>
      </c>
    </row>
    <row r="34" spans="1:11">
      <c r="A34" s="2">
        <v>16</v>
      </c>
      <c r="B34" s="2" t="s">
        <v>18</v>
      </c>
      <c r="C34" s="2">
        <v>20</v>
      </c>
      <c r="D34" s="2" t="s">
        <v>8</v>
      </c>
      <c r="E34" s="2" t="s">
        <v>15</v>
      </c>
      <c r="F34" s="2" t="s">
        <v>10</v>
      </c>
      <c r="G34" s="2">
        <v>3.3</v>
      </c>
      <c r="H34" s="2">
        <v>5</v>
      </c>
      <c r="I34" s="2">
        <v>1</v>
      </c>
      <c r="J34" s="2">
        <v>2</v>
      </c>
      <c r="K34" s="2">
        <v>1</v>
      </c>
    </row>
    <row r="35" spans="1:11">
      <c r="A35" s="2">
        <v>18</v>
      </c>
      <c r="B35" s="2" t="s">
        <v>18</v>
      </c>
      <c r="C35" s="2">
        <v>20</v>
      </c>
      <c r="D35" s="2" t="s">
        <v>8</v>
      </c>
      <c r="E35" s="2" t="s">
        <v>15</v>
      </c>
      <c r="F35" s="2" t="s">
        <v>10</v>
      </c>
      <c r="G35" s="2">
        <v>3.6</v>
      </c>
      <c r="H35" s="2">
        <v>2</v>
      </c>
      <c r="I35" s="2">
        <v>1</v>
      </c>
      <c r="J35" s="2">
        <v>3</v>
      </c>
      <c r="K35" s="2">
        <v>4</v>
      </c>
    </row>
    <row r="36" spans="1:11">
      <c r="A36" s="2">
        <v>28</v>
      </c>
      <c r="B36" s="2" t="s">
        <v>18</v>
      </c>
      <c r="C36" s="2">
        <v>22</v>
      </c>
      <c r="D36" s="2" t="s">
        <v>8</v>
      </c>
      <c r="E36" s="2" t="s">
        <v>9</v>
      </c>
      <c r="F36" s="2" t="s">
        <v>10</v>
      </c>
      <c r="G36" s="2">
        <v>2.8</v>
      </c>
      <c r="H36" s="2">
        <v>1</v>
      </c>
      <c r="I36" s="2">
        <v>1</v>
      </c>
      <c r="J36" s="2">
        <v>5</v>
      </c>
      <c r="K36" s="2">
        <v>1</v>
      </c>
    </row>
    <row r="37" spans="1:11">
      <c r="A37" s="2">
        <v>39</v>
      </c>
      <c r="B37" s="2" t="s">
        <v>18</v>
      </c>
      <c r="C37" s="2">
        <v>18</v>
      </c>
      <c r="D37" s="2" t="s">
        <v>8</v>
      </c>
      <c r="E37" s="2" t="s">
        <v>19</v>
      </c>
      <c r="F37" s="2" t="s">
        <v>12</v>
      </c>
      <c r="G37" s="2">
        <v>3.6</v>
      </c>
      <c r="H37" s="2">
        <v>2</v>
      </c>
      <c r="I37" s="2">
        <v>1</v>
      </c>
      <c r="J37" s="2">
        <v>4</v>
      </c>
      <c r="K37" s="2">
        <v>3</v>
      </c>
    </row>
    <row r="38" spans="1:11">
      <c r="A38" s="2">
        <v>49</v>
      </c>
      <c r="B38" s="2" t="s">
        <v>18</v>
      </c>
      <c r="C38" s="2">
        <v>22</v>
      </c>
      <c r="D38" s="2" t="s">
        <v>8</v>
      </c>
      <c r="E38" s="2" t="s">
        <v>15</v>
      </c>
      <c r="F38" s="2" t="s">
        <v>12</v>
      </c>
      <c r="G38" s="2">
        <v>2.8</v>
      </c>
      <c r="H38" s="2">
        <v>1</v>
      </c>
      <c r="I38" s="2">
        <v>1</v>
      </c>
      <c r="J38" s="2">
        <v>1</v>
      </c>
      <c r="K38" s="2">
        <v>2</v>
      </c>
    </row>
    <row r="39" spans="1:11">
      <c r="A39" s="2">
        <v>57</v>
      </c>
      <c r="B39" s="2" t="s">
        <v>18</v>
      </c>
      <c r="C39" s="2">
        <v>24</v>
      </c>
      <c r="D39" s="2" t="s">
        <v>8</v>
      </c>
      <c r="E39" s="2" t="s">
        <v>9</v>
      </c>
      <c r="F39" s="2" t="s">
        <v>12</v>
      </c>
      <c r="G39" s="2">
        <v>3.2</v>
      </c>
      <c r="H39" s="2">
        <v>1</v>
      </c>
      <c r="I39" s="2">
        <v>0</v>
      </c>
      <c r="J39" s="2">
        <v>1</v>
      </c>
      <c r="K39" s="2">
        <v>5</v>
      </c>
    </row>
    <row r="40" spans="1:11">
      <c r="A40" s="2">
        <v>58</v>
      </c>
      <c r="B40" s="2" t="s">
        <v>18</v>
      </c>
      <c r="C40" s="2">
        <v>24</v>
      </c>
      <c r="D40" s="2" t="s">
        <v>8</v>
      </c>
      <c r="E40" s="2" t="s">
        <v>9</v>
      </c>
      <c r="F40" s="2" t="s">
        <v>10</v>
      </c>
      <c r="G40" s="2">
        <v>3.3</v>
      </c>
      <c r="H40" s="2">
        <v>5</v>
      </c>
      <c r="I40" s="2">
        <v>1</v>
      </c>
      <c r="J40" s="2">
        <v>2</v>
      </c>
      <c r="K40" s="2">
        <v>4</v>
      </c>
    </row>
    <row r="41" spans="1:11">
      <c r="A41" s="2">
        <v>60</v>
      </c>
      <c r="B41" s="2" t="s">
        <v>18</v>
      </c>
      <c r="C41" s="2">
        <v>23</v>
      </c>
      <c r="D41" s="2" t="s">
        <v>8</v>
      </c>
      <c r="E41" s="2" t="s">
        <v>9</v>
      </c>
      <c r="F41" s="2" t="s">
        <v>10</v>
      </c>
      <c r="G41" s="2">
        <v>3.6</v>
      </c>
      <c r="H41" s="2">
        <v>1</v>
      </c>
      <c r="I41" s="2">
        <v>1</v>
      </c>
      <c r="J41" s="2">
        <v>2</v>
      </c>
      <c r="K41" s="2">
        <v>2</v>
      </c>
    </row>
    <row r="42" spans="1:11">
      <c r="A42" s="2">
        <v>79</v>
      </c>
      <c r="B42" s="2" t="s">
        <v>18</v>
      </c>
      <c r="C42" s="2">
        <v>21</v>
      </c>
      <c r="D42" s="2" t="s">
        <v>8</v>
      </c>
      <c r="E42" s="2" t="s">
        <v>15</v>
      </c>
      <c r="F42" s="2" t="s">
        <v>12</v>
      </c>
      <c r="G42" s="2">
        <v>3.3</v>
      </c>
      <c r="H42" s="2">
        <v>4</v>
      </c>
      <c r="I42" s="2">
        <v>0</v>
      </c>
      <c r="J42" s="2">
        <v>1</v>
      </c>
      <c r="K42" s="2">
        <v>3</v>
      </c>
    </row>
    <row r="43" spans="1:11">
      <c r="A43" s="2">
        <v>81</v>
      </c>
      <c r="B43" s="2" t="s">
        <v>18</v>
      </c>
      <c r="C43" s="2">
        <v>23</v>
      </c>
      <c r="D43" s="2" t="s">
        <v>8</v>
      </c>
      <c r="E43" s="2" t="s">
        <v>9</v>
      </c>
      <c r="F43" s="2" t="s">
        <v>12</v>
      </c>
      <c r="G43" s="2">
        <v>3.6</v>
      </c>
      <c r="H43" s="2">
        <v>1</v>
      </c>
      <c r="I43" s="2">
        <v>0</v>
      </c>
      <c r="J43" s="2">
        <v>5</v>
      </c>
      <c r="K43" s="2">
        <v>5</v>
      </c>
    </row>
    <row r="44" spans="1:11">
      <c r="A44" s="2">
        <v>95</v>
      </c>
      <c r="B44" s="2" t="s">
        <v>18</v>
      </c>
      <c r="C44" s="2">
        <v>22</v>
      </c>
      <c r="D44" s="2" t="s">
        <v>8</v>
      </c>
      <c r="E44" s="2" t="s">
        <v>14</v>
      </c>
      <c r="F44" s="2" t="s">
        <v>12</v>
      </c>
      <c r="G44" s="2">
        <v>2.8</v>
      </c>
      <c r="H44" s="2">
        <v>4</v>
      </c>
      <c r="I44" s="2">
        <v>0</v>
      </c>
      <c r="J44" s="2">
        <v>2</v>
      </c>
      <c r="K44" s="2">
        <v>1</v>
      </c>
    </row>
    <row r="45" spans="1:11">
      <c r="A45" s="2">
        <v>100</v>
      </c>
      <c r="B45" s="2" t="s">
        <v>23</v>
      </c>
      <c r="C45" s="2">
        <v>21</v>
      </c>
      <c r="D45" s="2" t="s">
        <v>24</v>
      </c>
      <c r="E45" s="2" t="s">
        <v>9</v>
      </c>
      <c r="F45" s="2" t="s">
        <v>10</v>
      </c>
      <c r="G45" s="2">
        <v>3.5</v>
      </c>
      <c r="H45" s="2">
        <v>2</v>
      </c>
      <c r="I45" s="2">
        <v>1</v>
      </c>
      <c r="J45" s="2">
        <v>2</v>
      </c>
      <c r="K45" s="2">
        <v>2</v>
      </c>
    </row>
    <row r="46" spans="1:11">
      <c r="A46" s="2">
        <v>4</v>
      </c>
      <c r="B46" s="2" t="s">
        <v>7</v>
      </c>
      <c r="C46" s="2">
        <v>22</v>
      </c>
      <c r="D46" s="2" t="s">
        <v>13</v>
      </c>
      <c r="E46" s="2" t="s">
        <v>14</v>
      </c>
      <c r="F46" s="2" t="s">
        <v>10</v>
      </c>
      <c r="G46" s="2">
        <v>3.2</v>
      </c>
      <c r="H46" s="2">
        <v>2</v>
      </c>
      <c r="I46" s="2">
        <v>1</v>
      </c>
      <c r="J46" s="2">
        <v>3</v>
      </c>
      <c r="K46" s="2">
        <v>3</v>
      </c>
    </row>
    <row r="47" spans="1:11">
      <c r="A47" s="2">
        <v>9</v>
      </c>
      <c r="B47" s="2" t="s">
        <v>7</v>
      </c>
      <c r="C47" s="2">
        <v>20</v>
      </c>
      <c r="D47" s="2" t="s">
        <v>13</v>
      </c>
      <c r="E47" s="2" t="s">
        <v>19</v>
      </c>
      <c r="F47" s="2" t="s">
        <v>10</v>
      </c>
      <c r="G47" s="2">
        <v>3</v>
      </c>
      <c r="H47" s="2">
        <v>1</v>
      </c>
      <c r="I47" s="2">
        <v>1</v>
      </c>
      <c r="J47" s="2">
        <v>3</v>
      </c>
      <c r="K47" s="2">
        <v>2</v>
      </c>
    </row>
    <row r="48" spans="1:11">
      <c r="A48" s="2">
        <v>10</v>
      </c>
      <c r="B48" s="2" t="s">
        <v>18</v>
      </c>
      <c r="C48" s="2">
        <v>18</v>
      </c>
      <c r="D48" s="2" t="s">
        <v>13</v>
      </c>
      <c r="E48" s="2" t="s">
        <v>19</v>
      </c>
      <c r="F48" s="2" t="s">
        <v>10</v>
      </c>
      <c r="G48" s="2">
        <v>2.7</v>
      </c>
      <c r="H48" s="2">
        <v>5</v>
      </c>
      <c r="I48" s="2">
        <v>1</v>
      </c>
      <c r="J48" s="2">
        <v>4</v>
      </c>
      <c r="K48" s="2">
        <v>5</v>
      </c>
    </row>
    <row r="49" spans="1:11">
      <c r="A49" s="2">
        <v>19</v>
      </c>
      <c r="B49" s="2" t="s">
        <v>18</v>
      </c>
      <c r="C49" s="2">
        <v>20</v>
      </c>
      <c r="D49" s="2" t="s">
        <v>13</v>
      </c>
      <c r="E49" s="2" t="s">
        <v>15</v>
      </c>
      <c r="F49" s="2" t="s">
        <v>12</v>
      </c>
      <c r="G49" s="2">
        <v>3.7</v>
      </c>
      <c r="H49" s="2">
        <v>5</v>
      </c>
      <c r="I49" s="2">
        <v>1</v>
      </c>
      <c r="J49" s="2">
        <v>2</v>
      </c>
      <c r="K49" s="2">
        <v>3</v>
      </c>
    </row>
    <row r="50" spans="1:11">
      <c r="A50" s="2">
        <v>24</v>
      </c>
      <c r="B50" s="2" t="s">
        <v>18</v>
      </c>
      <c r="C50" s="2">
        <v>23</v>
      </c>
      <c r="D50" s="2" t="s">
        <v>13</v>
      </c>
      <c r="E50" s="2" t="s">
        <v>14</v>
      </c>
      <c r="F50" s="2" t="s">
        <v>10</v>
      </c>
      <c r="G50" s="2">
        <v>3.8</v>
      </c>
      <c r="H50" s="2">
        <v>3</v>
      </c>
      <c r="I50" s="2">
        <v>0</v>
      </c>
      <c r="J50" s="2">
        <v>3</v>
      </c>
      <c r="K50" s="2">
        <v>3</v>
      </c>
    </row>
    <row r="51" spans="1:11">
      <c r="A51" s="2">
        <v>30</v>
      </c>
      <c r="B51" s="2" t="s">
        <v>18</v>
      </c>
      <c r="C51" s="2">
        <v>20</v>
      </c>
      <c r="D51" s="2" t="s">
        <v>13</v>
      </c>
      <c r="E51" s="2" t="s">
        <v>14</v>
      </c>
      <c r="F51" s="2" t="s">
        <v>10</v>
      </c>
      <c r="G51" s="2">
        <v>3</v>
      </c>
      <c r="H51" s="2">
        <v>4</v>
      </c>
      <c r="I51" s="2">
        <v>0</v>
      </c>
      <c r="J51" s="2">
        <v>1</v>
      </c>
      <c r="K51" s="2">
        <v>5</v>
      </c>
    </row>
    <row r="52" spans="1:11">
      <c r="A52" s="2">
        <v>31</v>
      </c>
      <c r="B52" s="2" t="s">
        <v>18</v>
      </c>
      <c r="C52" s="2">
        <v>20</v>
      </c>
      <c r="D52" s="2" t="s">
        <v>13</v>
      </c>
      <c r="E52" s="2" t="s">
        <v>15</v>
      </c>
      <c r="F52" s="2" t="s">
        <v>12</v>
      </c>
      <c r="G52" s="2">
        <v>2.7</v>
      </c>
      <c r="H52" s="2">
        <v>4</v>
      </c>
      <c r="I52" s="2">
        <v>1</v>
      </c>
      <c r="J52" s="2">
        <v>3</v>
      </c>
      <c r="K52" s="2">
        <v>2</v>
      </c>
    </row>
    <row r="53" spans="1:11">
      <c r="A53" s="2">
        <v>40</v>
      </c>
      <c r="B53" s="2" t="s">
        <v>18</v>
      </c>
      <c r="C53" s="2">
        <v>18</v>
      </c>
      <c r="D53" s="2" t="s">
        <v>13</v>
      </c>
      <c r="E53" s="2" t="s">
        <v>19</v>
      </c>
      <c r="F53" s="2" t="s">
        <v>10</v>
      </c>
      <c r="G53" s="2">
        <v>3.7</v>
      </c>
      <c r="H53" s="2">
        <v>3</v>
      </c>
      <c r="I53" s="2">
        <v>1</v>
      </c>
      <c r="J53" s="2">
        <v>3</v>
      </c>
      <c r="K53" s="2">
        <v>2</v>
      </c>
    </row>
    <row r="54" spans="1:11">
      <c r="A54" s="2">
        <v>45</v>
      </c>
      <c r="B54" s="2" t="s">
        <v>18</v>
      </c>
      <c r="C54" s="2">
        <v>21</v>
      </c>
      <c r="D54" s="2" t="s">
        <v>13</v>
      </c>
      <c r="E54" s="2" t="s">
        <v>15</v>
      </c>
      <c r="F54" s="2" t="s">
        <v>12</v>
      </c>
      <c r="G54" s="2">
        <v>3.8</v>
      </c>
      <c r="H54" s="2">
        <v>3</v>
      </c>
      <c r="I54" s="2">
        <v>1</v>
      </c>
      <c r="J54" s="2">
        <v>4</v>
      </c>
      <c r="K54" s="2">
        <v>4</v>
      </c>
    </row>
    <row r="55" spans="1:11">
      <c r="A55" s="2">
        <v>51</v>
      </c>
      <c r="B55" s="2" t="s">
        <v>18</v>
      </c>
      <c r="C55" s="2">
        <v>22</v>
      </c>
      <c r="D55" s="2" t="s">
        <v>13</v>
      </c>
      <c r="E55" s="2" t="s">
        <v>14</v>
      </c>
      <c r="F55" s="2" t="s">
        <v>12</v>
      </c>
      <c r="G55" s="2">
        <v>3</v>
      </c>
      <c r="H55" s="2">
        <v>5</v>
      </c>
      <c r="I55" s="2">
        <v>1</v>
      </c>
      <c r="J55" s="2">
        <v>2</v>
      </c>
      <c r="K55" s="2">
        <v>2</v>
      </c>
    </row>
    <row r="56" spans="1:11">
      <c r="A56" s="2">
        <v>52</v>
      </c>
      <c r="B56" s="2" t="s">
        <v>18</v>
      </c>
      <c r="C56" s="2">
        <v>22</v>
      </c>
      <c r="D56" s="2" t="s">
        <v>13</v>
      </c>
      <c r="E56" s="2" t="s">
        <v>14</v>
      </c>
      <c r="F56" s="2" t="s">
        <v>10</v>
      </c>
      <c r="G56" s="2">
        <v>2.7</v>
      </c>
      <c r="H56" s="2">
        <v>2</v>
      </c>
      <c r="I56" s="2">
        <v>0</v>
      </c>
      <c r="J56" s="2">
        <v>1</v>
      </c>
      <c r="K56" s="2">
        <v>4</v>
      </c>
    </row>
    <row r="57" spans="1:11">
      <c r="A57" s="2">
        <v>61</v>
      </c>
      <c r="B57" s="2" t="s">
        <v>18</v>
      </c>
      <c r="C57" s="2">
        <v>23</v>
      </c>
      <c r="D57" s="2" t="s">
        <v>13</v>
      </c>
      <c r="E57" s="2" t="s">
        <v>9</v>
      </c>
      <c r="F57" s="2" t="s">
        <v>12</v>
      </c>
      <c r="G57" s="2">
        <v>3.7</v>
      </c>
      <c r="H57" s="2">
        <v>3</v>
      </c>
      <c r="I57" s="2">
        <v>1</v>
      </c>
      <c r="J57" s="2">
        <v>4</v>
      </c>
      <c r="K57" s="2">
        <v>2</v>
      </c>
    </row>
    <row r="58" spans="1:11">
      <c r="A58" s="2">
        <v>66</v>
      </c>
      <c r="B58" s="2" t="s">
        <v>18</v>
      </c>
      <c r="C58" s="2">
        <v>30</v>
      </c>
      <c r="D58" s="2" t="s">
        <v>13</v>
      </c>
      <c r="E58" s="2" t="s">
        <v>14</v>
      </c>
      <c r="F58" s="2" t="s">
        <v>10</v>
      </c>
      <c r="G58" s="2">
        <v>3.8</v>
      </c>
      <c r="H58" s="2">
        <v>2</v>
      </c>
      <c r="I58" s="2">
        <v>1</v>
      </c>
      <c r="J58" s="2">
        <v>5</v>
      </c>
      <c r="K58" s="2">
        <v>2</v>
      </c>
    </row>
    <row r="59" spans="1:11">
      <c r="A59" s="2">
        <v>73</v>
      </c>
      <c r="B59" s="2" t="s">
        <v>18</v>
      </c>
      <c r="C59" s="2">
        <v>18</v>
      </c>
      <c r="D59" s="2" t="s">
        <v>13</v>
      </c>
      <c r="E59" s="2" t="s">
        <v>19</v>
      </c>
      <c r="F59" s="2" t="s">
        <v>12</v>
      </c>
      <c r="G59" s="2">
        <v>2.7</v>
      </c>
      <c r="H59" s="2">
        <v>1</v>
      </c>
      <c r="I59" s="2">
        <v>1</v>
      </c>
      <c r="J59" s="2">
        <v>2</v>
      </c>
      <c r="K59" s="2">
        <v>2</v>
      </c>
    </row>
    <row r="60" spans="1:11">
      <c r="A60" s="2">
        <v>82</v>
      </c>
      <c r="B60" s="2" t="s">
        <v>18</v>
      </c>
      <c r="C60" s="2">
        <v>23</v>
      </c>
      <c r="D60" s="2" t="s">
        <v>13</v>
      </c>
      <c r="E60" s="2" t="s">
        <v>9</v>
      </c>
      <c r="F60" s="2" t="s">
        <v>10</v>
      </c>
      <c r="G60" s="2">
        <v>3.7</v>
      </c>
      <c r="H60" s="2">
        <v>2</v>
      </c>
      <c r="I60" s="2">
        <v>0</v>
      </c>
      <c r="J60" s="2">
        <v>2</v>
      </c>
      <c r="K60" s="2">
        <v>4</v>
      </c>
    </row>
    <row r="61" spans="1:11">
      <c r="A61" s="2">
        <v>87</v>
      </c>
      <c r="B61" s="2" t="s">
        <v>18</v>
      </c>
      <c r="C61" s="2">
        <v>35</v>
      </c>
      <c r="D61" s="2" t="s">
        <v>13</v>
      </c>
      <c r="E61" s="2" t="s">
        <v>19</v>
      </c>
      <c r="F61" s="2" t="s">
        <v>12</v>
      </c>
      <c r="G61" s="2">
        <v>3.8</v>
      </c>
      <c r="H61" s="2">
        <v>2</v>
      </c>
      <c r="I61" s="2">
        <v>1</v>
      </c>
      <c r="J61" s="2">
        <v>1</v>
      </c>
      <c r="K61" s="2">
        <v>3</v>
      </c>
    </row>
    <row r="62" spans="1:11">
      <c r="A62" s="2">
        <v>97</v>
      </c>
      <c r="B62" s="2" t="s">
        <v>18</v>
      </c>
      <c r="C62" s="2">
        <v>21</v>
      </c>
      <c r="D62" s="2" t="s">
        <v>13</v>
      </c>
      <c r="E62" s="2" t="s">
        <v>14</v>
      </c>
      <c r="F62" s="2" t="s">
        <v>12</v>
      </c>
      <c r="G62" s="2">
        <v>3</v>
      </c>
      <c r="H62" s="2">
        <v>1</v>
      </c>
      <c r="I62" s="2">
        <v>0</v>
      </c>
      <c r="J62" s="2">
        <v>3</v>
      </c>
      <c r="K62" s="2">
        <v>4</v>
      </c>
    </row>
    <row r="63" spans="1:11">
      <c r="A63" s="2">
        <v>6</v>
      </c>
      <c r="B63" s="2" t="s">
        <v>7</v>
      </c>
      <c r="C63" s="2">
        <v>20</v>
      </c>
      <c r="D63" s="2" t="s">
        <v>16</v>
      </c>
      <c r="E63" s="2" t="s">
        <v>15</v>
      </c>
      <c r="F63" s="2" t="s">
        <v>10</v>
      </c>
      <c r="G63" s="2">
        <v>2.7</v>
      </c>
      <c r="H63" s="2">
        <v>3</v>
      </c>
      <c r="I63" s="2">
        <v>0</v>
      </c>
      <c r="J63" s="2">
        <v>5</v>
      </c>
      <c r="K63" s="2">
        <v>4</v>
      </c>
    </row>
    <row r="64" spans="1:11">
      <c r="A64" s="2">
        <v>11</v>
      </c>
      <c r="B64" s="2" t="s">
        <v>18</v>
      </c>
      <c r="C64" s="2">
        <v>19</v>
      </c>
      <c r="D64" s="2" t="s">
        <v>16</v>
      </c>
      <c r="E64" s="2" t="s">
        <v>19</v>
      </c>
      <c r="F64" s="2" t="s">
        <v>12</v>
      </c>
      <c r="G64" s="2">
        <v>2.8</v>
      </c>
      <c r="H64" s="2">
        <v>2</v>
      </c>
      <c r="I64" s="2">
        <v>0</v>
      </c>
      <c r="J64" s="2">
        <v>4</v>
      </c>
      <c r="K64" s="2">
        <v>2</v>
      </c>
    </row>
    <row r="65" spans="1:11">
      <c r="A65" s="2">
        <v>17</v>
      </c>
      <c r="B65" s="2" t="s">
        <v>18</v>
      </c>
      <c r="C65" s="2">
        <v>20</v>
      </c>
      <c r="D65" s="2" t="s">
        <v>16</v>
      </c>
      <c r="E65" s="2" t="s">
        <v>15</v>
      </c>
      <c r="F65" s="2" t="s">
        <v>12</v>
      </c>
      <c r="G65" s="2">
        <v>3.5</v>
      </c>
      <c r="H65" s="2">
        <v>1</v>
      </c>
      <c r="I65" s="2">
        <v>0</v>
      </c>
      <c r="J65" s="2">
        <v>4</v>
      </c>
      <c r="K65" s="2">
        <v>5</v>
      </c>
    </row>
    <row r="66" spans="1:11">
      <c r="A66" s="2">
        <v>21</v>
      </c>
      <c r="B66" s="2" t="s">
        <v>18</v>
      </c>
      <c r="C66" s="2">
        <v>21</v>
      </c>
      <c r="D66" s="2" t="s">
        <v>16</v>
      </c>
      <c r="E66" s="2" t="s">
        <v>14</v>
      </c>
      <c r="F66" s="2" t="s">
        <v>12</v>
      </c>
      <c r="G66" s="2">
        <v>2.5</v>
      </c>
      <c r="H66" s="2">
        <v>4</v>
      </c>
      <c r="I66" s="2">
        <v>1</v>
      </c>
      <c r="J66" s="2">
        <v>1</v>
      </c>
      <c r="K66" s="2">
        <v>5</v>
      </c>
    </row>
    <row r="67" spans="1:11">
      <c r="A67" s="2">
        <v>22</v>
      </c>
      <c r="B67" s="2" t="s">
        <v>18</v>
      </c>
      <c r="C67" s="2">
        <v>22</v>
      </c>
      <c r="D67" s="2" t="s">
        <v>16</v>
      </c>
      <c r="E67" s="2" t="s">
        <v>14</v>
      </c>
      <c r="F67" s="2" t="s">
        <v>10</v>
      </c>
      <c r="G67" s="2">
        <v>3.5</v>
      </c>
      <c r="H67" s="2">
        <v>3</v>
      </c>
      <c r="I67" s="2">
        <v>0</v>
      </c>
      <c r="J67" s="2">
        <v>5</v>
      </c>
      <c r="K67" s="2">
        <v>2</v>
      </c>
    </row>
    <row r="68" spans="1:11">
      <c r="A68" s="2">
        <v>23</v>
      </c>
      <c r="B68" s="2" t="s">
        <v>18</v>
      </c>
      <c r="C68" s="2">
        <v>22</v>
      </c>
      <c r="D68" s="2" t="s">
        <v>16</v>
      </c>
      <c r="E68" s="2" t="s">
        <v>14</v>
      </c>
      <c r="F68" s="2" t="s">
        <v>12</v>
      </c>
      <c r="G68" s="2">
        <v>3.3</v>
      </c>
      <c r="H68" s="2">
        <v>2</v>
      </c>
      <c r="I68" s="2">
        <v>1</v>
      </c>
      <c r="J68" s="2">
        <v>4</v>
      </c>
      <c r="K68" s="2">
        <v>1</v>
      </c>
    </row>
    <row r="69" spans="1:11">
      <c r="A69" s="2">
        <v>27</v>
      </c>
      <c r="B69" s="2" t="s">
        <v>18</v>
      </c>
      <c r="C69" s="2">
        <v>23</v>
      </c>
      <c r="D69" s="2" t="s">
        <v>16</v>
      </c>
      <c r="E69" s="2" t="s">
        <v>9</v>
      </c>
      <c r="F69" s="2" t="s">
        <v>12</v>
      </c>
      <c r="G69" s="2">
        <v>2.7</v>
      </c>
      <c r="H69" s="2">
        <v>2</v>
      </c>
      <c r="I69" s="2">
        <v>1</v>
      </c>
      <c r="J69" s="2">
        <v>1</v>
      </c>
      <c r="K69" s="2">
        <v>5</v>
      </c>
    </row>
    <row r="70" spans="1:11">
      <c r="A70" s="2">
        <v>32</v>
      </c>
      <c r="B70" s="2" t="s">
        <v>18</v>
      </c>
      <c r="C70" s="2">
        <v>20</v>
      </c>
      <c r="D70" s="2" t="s">
        <v>16</v>
      </c>
      <c r="E70" s="2" t="s">
        <v>15</v>
      </c>
      <c r="F70" s="2" t="s">
        <v>10</v>
      </c>
      <c r="G70" s="2">
        <v>2.8</v>
      </c>
      <c r="H70" s="2">
        <v>5</v>
      </c>
      <c r="I70" s="2">
        <v>0</v>
      </c>
      <c r="J70" s="2">
        <v>4</v>
      </c>
      <c r="K70" s="2">
        <v>4</v>
      </c>
    </row>
    <row r="71" spans="1:11">
      <c r="A71" s="2">
        <v>38</v>
      </c>
      <c r="B71" s="2" t="s">
        <v>18</v>
      </c>
      <c r="C71" s="2">
        <v>18</v>
      </c>
      <c r="D71" s="2" t="s">
        <v>16</v>
      </c>
      <c r="E71" s="2" t="s">
        <v>19</v>
      </c>
      <c r="F71" s="2" t="s">
        <v>10</v>
      </c>
      <c r="G71" s="2">
        <v>3.5</v>
      </c>
      <c r="H71" s="2">
        <v>3</v>
      </c>
      <c r="I71" s="2">
        <v>1</v>
      </c>
      <c r="J71" s="2">
        <v>2</v>
      </c>
      <c r="K71" s="2">
        <v>4</v>
      </c>
    </row>
    <row r="72" spans="1:11">
      <c r="A72" s="2">
        <v>42</v>
      </c>
      <c r="B72" s="2" t="s">
        <v>18</v>
      </c>
      <c r="C72" s="2">
        <v>20</v>
      </c>
      <c r="D72" s="2" t="s">
        <v>16</v>
      </c>
      <c r="E72" s="2" t="s">
        <v>14</v>
      </c>
      <c r="F72" s="2" t="s">
        <v>10</v>
      </c>
      <c r="G72" s="2">
        <v>2.5</v>
      </c>
      <c r="H72" s="2">
        <v>5</v>
      </c>
      <c r="I72" s="2">
        <v>0</v>
      </c>
      <c r="J72" s="2">
        <v>3</v>
      </c>
      <c r="K72" s="2">
        <v>2</v>
      </c>
    </row>
    <row r="73" spans="1:11">
      <c r="A73" s="2">
        <v>43</v>
      </c>
      <c r="B73" s="2" t="s">
        <v>18</v>
      </c>
      <c r="C73" s="2">
        <v>20</v>
      </c>
      <c r="D73" s="2" t="s">
        <v>16</v>
      </c>
      <c r="E73" s="2" t="s">
        <v>15</v>
      </c>
      <c r="F73" s="2" t="s">
        <v>12</v>
      </c>
      <c r="G73" s="2">
        <v>3.5</v>
      </c>
      <c r="H73" s="2">
        <v>2</v>
      </c>
      <c r="I73" s="2">
        <v>1</v>
      </c>
      <c r="J73" s="2">
        <v>1</v>
      </c>
      <c r="K73" s="2">
        <v>1</v>
      </c>
    </row>
    <row r="74" spans="1:11">
      <c r="A74" s="2">
        <v>44</v>
      </c>
      <c r="B74" s="2" t="s">
        <v>18</v>
      </c>
      <c r="C74" s="2">
        <v>20</v>
      </c>
      <c r="D74" s="2" t="s">
        <v>16</v>
      </c>
      <c r="E74" s="2" t="s">
        <v>15</v>
      </c>
      <c r="F74" s="2" t="s">
        <v>10</v>
      </c>
      <c r="G74" s="2">
        <v>3.3</v>
      </c>
      <c r="H74" s="2">
        <v>1</v>
      </c>
      <c r="I74" s="2">
        <v>1</v>
      </c>
      <c r="J74" s="2">
        <v>5</v>
      </c>
      <c r="K74" s="2">
        <v>3</v>
      </c>
    </row>
    <row r="75" spans="1:11">
      <c r="A75" s="2">
        <v>48</v>
      </c>
      <c r="B75" s="2" t="s">
        <v>18</v>
      </c>
      <c r="C75" s="2">
        <v>20</v>
      </c>
      <c r="D75" s="2" t="s">
        <v>16</v>
      </c>
      <c r="E75" s="2" t="s">
        <v>15</v>
      </c>
      <c r="F75" s="2" t="s">
        <v>10</v>
      </c>
      <c r="G75" s="2">
        <v>2.7</v>
      </c>
      <c r="H75" s="2">
        <v>5</v>
      </c>
      <c r="I75" s="2">
        <v>0</v>
      </c>
      <c r="J75" s="2">
        <v>3</v>
      </c>
      <c r="K75" s="2">
        <v>1</v>
      </c>
    </row>
    <row r="76" spans="1:11">
      <c r="A76" s="2">
        <v>53</v>
      </c>
      <c r="B76" s="2" t="s">
        <v>18</v>
      </c>
      <c r="C76" s="2">
        <v>22</v>
      </c>
      <c r="D76" s="2" t="s">
        <v>16</v>
      </c>
      <c r="E76" s="2" t="s">
        <v>14</v>
      </c>
      <c r="F76" s="2" t="s">
        <v>12</v>
      </c>
      <c r="G76" s="2">
        <v>2.8</v>
      </c>
      <c r="H76" s="2">
        <v>4</v>
      </c>
      <c r="I76" s="2">
        <v>0</v>
      </c>
      <c r="J76" s="2">
        <v>3</v>
      </c>
      <c r="K76" s="2">
        <v>3</v>
      </c>
    </row>
    <row r="77" spans="1:11">
      <c r="A77" s="2">
        <v>59</v>
      </c>
      <c r="B77" s="2" t="s">
        <v>18</v>
      </c>
      <c r="C77" s="2">
        <v>24</v>
      </c>
      <c r="D77" s="2" t="s">
        <v>16</v>
      </c>
      <c r="E77" s="2" t="s">
        <v>9</v>
      </c>
      <c r="F77" s="2" t="s">
        <v>12</v>
      </c>
      <c r="G77" s="2">
        <v>3.5</v>
      </c>
      <c r="H77" s="2">
        <v>2</v>
      </c>
      <c r="I77" s="2">
        <v>0</v>
      </c>
      <c r="J77" s="2">
        <v>5</v>
      </c>
      <c r="K77" s="2">
        <v>3</v>
      </c>
    </row>
    <row r="78" spans="1:11">
      <c r="A78" s="2">
        <v>63</v>
      </c>
      <c r="B78" s="2" t="s">
        <v>18</v>
      </c>
      <c r="C78" s="2">
        <v>20</v>
      </c>
      <c r="D78" s="2" t="s">
        <v>16</v>
      </c>
      <c r="E78" s="2" t="s">
        <v>19</v>
      </c>
      <c r="F78" s="2" t="s">
        <v>12</v>
      </c>
      <c r="G78" s="2">
        <v>2.5</v>
      </c>
      <c r="H78" s="2">
        <v>4</v>
      </c>
      <c r="I78" s="2">
        <v>1</v>
      </c>
      <c r="J78" s="2">
        <v>2</v>
      </c>
      <c r="K78" s="2">
        <v>3</v>
      </c>
    </row>
    <row r="79" spans="1:11">
      <c r="A79" s="2">
        <v>64</v>
      </c>
      <c r="B79" s="2" t="s">
        <v>18</v>
      </c>
      <c r="C79" s="2">
        <v>20</v>
      </c>
      <c r="D79" s="2" t="s">
        <v>16</v>
      </c>
      <c r="E79" s="2" t="s">
        <v>14</v>
      </c>
      <c r="F79" s="2" t="s">
        <v>10</v>
      </c>
      <c r="G79" s="2">
        <v>3.5</v>
      </c>
      <c r="H79" s="2">
        <v>5</v>
      </c>
      <c r="I79" s="2">
        <v>0</v>
      </c>
      <c r="J79" s="2">
        <v>3</v>
      </c>
      <c r="K79" s="2">
        <v>2</v>
      </c>
    </row>
    <row r="80" spans="1:11">
      <c r="A80" s="2">
        <v>65</v>
      </c>
      <c r="B80" s="2" t="s">
        <v>18</v>
      </c>
      <c r="C80" s="2">
        <v>20</v>
      </c>
      <c r="D80" s="2" t="s">
        <v>16</v>
      </c>
      <c r="E80" s="2" t="s">
        <v>14</v>
      </c>
      <c r="F80" s="2" t="s">
        <v>12</v>
      </c>
      <c r="G80" s="2">
        <v>3.3</v>
      </c>
      <c r="H80" s="2">
        <v>1</v>
      </c>
      <c r="I80" s="2">
        <v>0</v>
      </c>
      <c r="J80" s="2">
        <v>1</v>
      </c>
      <c r="K80" s="2">
        <v>5</v>
      </c>
    </row>
    <row r="81" spans="1:11">
      <c r="A81" s="2">
        <v>74</v>
      </c>
      <c r="B81" s="2" t="s">
        <v>18</v>
      </c>
      <c r="C81" s="2">
        <v>18</v>
      </c>
      <c r="D81" s="2" t="s">
        <v>16</v>
      </c>
      <c r="E81" s="2" t="s">
        <v>19</v>
      </c>
      <c r="F81" s="2" t="s">
        <v>10</v>
      </c>
      <c r="G81" s="2">
        <v>2.8</v>
      </c>
      <c r="H81" s="2">
        <v>5</v>
      </c>
      <c r="I81" s="2">
        <v>0</v>
      </c>
      <c r="J81" s="2">
        <v>1</v>
      </c>
      <c r="K81" s="2">
        <v>5</v>
      </c>
    </row>
    <row r="82" spans="1:11">
      <c r="A82" s="2">
        <v>80</v>
      </c>
      <c r="B82" s="2" t="s">
        <v>18</v>
      </c>
      <c r="C82" s="2">
        <v>21</v>
      </c>
      <c r="D82" s="2" t="s">
        <v>16</v>
      </c>
      <c r="E82" s="2" t="s">
        <v>15</v>
      </c>
      <c r="F82" s="2" t="s">
        <v>10</v>
      </c>
      <c r="G82" s="2">
        <v>3.5</v>
      </c>
      <c r="H82" s="2">
        <v>5</v>
      </c>
      <c r="I82" s="2">
        <v>0</v>
      </c>
      <c r="J82" s="2">
        <v>2</v>
      </c>
      <c r="K82" s="2">
        <v>1</v>
      </c>
    </row>
    <row r="83" spans="1:11">
      <c r="A83" s="2">
        <v>86</v>
      </c>
      <c r="B83" s="2" t="s">
        <v>18</v>
      </c>
      <c r="C83" s="2">
        <v>26</v>
      </c>
      <c r="D83" s="2" t="s">
        <v>16</v>
      </c>
      <c r="E83" s="2" t="s">
        <v>15</v>
      </c>
      <c r="F83" s="2" t="s">
        <v>10</v>
      </c>
      <c r="G83" s="2">
        <v>3.3</v>
      </c>
      <c r="H83" s="2">
        <v>3</v>
      </c>
      <c r="I83" s="2">
        <v>0</v>
      </c>
      <c r="J83" s="2">
        <v>3</v>
      </c>
      <c r="K83" s="2">
        <v>2</v>
      </c>
    </row>
    <row r="84" spans="1:11">
      <c r="A84" s="2">
        <v>91</v>
      </c>
      <c r="B84" s="2" t="s">
        <v>18</v>
      </c>
      <c r="C84" s="2">
        <v>21</v>
      </c>
      <c r="D84" s="2" t="s">
        <v>16</v>
      </c>
      <c r="E84" s="2" t="s">
        <v>15</v>
      </c>
      <c r="F84" s="2" t="s">
        <v>12</v>
      </c>
      <c r="G84" s="2">
        <v>2.8</v>
      </c>
      <c r="H84" s="2">
        <v>2</v>
      </c>
      <c r="I84" s="2">
        <v>1</v>
      </c>
      <c r="J84" s="2">
        <v>2</v>
      </c>
      <c r="K84" s="2">
        <v>3</v>
      </c>
    </row>
    <row r="85" spans="1:11">
      <c r="A85" s="2">
        <v>92</v>
      </c>
      <c r="B85" s="2" t="s">
        <v>18</v>
      </c>
      <c r="C85" s="2">
        <v>20</v>
      </c>
      <c r="D85" s="2" t="s">
        <v>16</v>
      </c>
      <c r="E85" s="2" t="s">
        <v>15</v>
      </c>
      <c r="F85" s="2" t="s">
        <v>10</v>
      </c>
      <c r="G85" s="2">
        <v>3.5</v>
      </c>
      <c r="H85" s="2">
        <v>1</v>
      </c>
      <c r="I85" s="2">
        <v>0</v>
      </c>
      <c r="J85" s="2">
        <v>3</v>
      </c>
      <c r="K85" s="2">
        <v>2</v>
      </c>
    </row>
    <row r="86" spans="1:11">
      <c r="A86" s="2">
        <v>94</v>
      </c>
      <c r="B86" s="2" t="s">
        <v>18</v>
      </c>
      <c r="C86" s="2">
        <v>22</v>
      </c>
      <c r="D86" s="2" t="s">
        <v>16</v>
      </c>
      <c r="E86" s="2" t="s">
        <v>14</v>
      </c>
      <c r="F86" s="2" t="s">
        <v>10</v>
      </c>
      <c r="G86" s="2">
        <v>2.7</v>
      </c>
      <c r="H86" s="2">
        <v>4</v>
      </c>
      <c r="I86" s="2">
        <v>0</v>
      </c>
      <c r="J86" s="2">
        <v>5</v>
      </c>
      <c r="K86" s="2">
        <v>2</v>
      </c>
    </row>
    <row r="87" spans="1:11">
      <c r="A87" s="2">
        <v>5</v>
      </c>
      <c r="B87" s="2" t="s">
        <v>7</v>
      </c>
      <c r="C87" s="2">
        <v>21</v>
      </c>
      <c r="D87" s="2" t="s">
        <v>11</v>
      </c>
      <c r="E87" s="2" t="s">
        <v>15</v>
      </c>
      <c r="F87" s="2" t="s">
        <v>10</v>
      </c>
      <c r="G87" s="2">
        <v>3</v>
      </c>
      <c r="H87" s="2">
        <v>4</v>
      </c>
      <c r="I87" s="2">
        <v>0</v>
      </c>
      <c r="J87" s="2">
        <v>1</v>
      </c>
      <c r="K87" s="2">
        <v>4</v>
      </c>
    </row>
    <row r="88" spans="1:11">
      <c r="A88" s="2">
        <v>15</v>
      </c>
      <c r="B88" s="2" t="s">
        <v>18</v>
      </c>
      <c r="C88" s="2">
        <v>18</v>
      </c>
      <c r="D88" s="2" t="s">
        <v>11</v>
      </c>
      <c r="E88" s="2" t="s">
        <v>19</v>
      </c>
      <c r="F88" s="2" t="s">
        <v>12</v>
      </c>
      <c r="G88" s="2">
        <v>3.2</v>
      </c>
      <c r="H88" s="2">
        <v>4</v>
      </c>
      <c r="I88" s="2">
        <v>0</v>
      </c>
      <c r="J88" s="2">
        <v>5</v>
      </c>
      <c r="K88" s="2">
        <v>3</v>
      </c>
    </row>
    <row r="89" spans="1:11">
      <c r="A89" s="2">
        <v>36</v>
      </c>
      <c r="B89" s="2" t="s">
        <v>18</v>
      </c>
      <c r="C89" s="2">
        <v>20</v>
      </c>
      <c r="D89" s="2" t="s">
        <v>11</v>
      </c>
      <c r="E89" s="2" t="s">
        <v>15</v>
      </c>
      <c r="F89" s="2" t="s">
        <v>10</v>
      </c>
      <c r="G89" s="2">
        <v>3.2</v>
      </c>
      <c r="H89" s="2">
        <v>2</v>
      </c>
      <c r="I89" s="2">
        <v>0</v>
      </c>
      <c r="J89" s="2">
        <v>2</v>
      </c>
      <c r="K89" s="2">
        <v>1</v>
      </c>
    </row>
    <row r="90" spans="1:11">
      <c r="A90" s="2">
        <v>37</v>
      </c>
      <c r="B90" s="2" t="s">
        <v>18</v>
      </c>
      <c r="C90" s="2">
        <v>20</v>
      </c>
      <c r="D90" s="2" t="s">
        <v>11</v>
      </c>
      <c r="E90" s="2" t="s">
        <v>15</v>
      </c>
      <c r="F90" s="2" t="s">
        <v>12</v>
      </c>
      <c r="G90" s="2">
        <v>3.3</v>
      </c>
      <c r="H90" s="2">
        <v>4</v>
      </c>
      <c r="I90" s="2">
        <v>0</v>
      </c>
      <c r="J90" s="2">
        <v>5</v>
      </c>
      <c r="K90" s="2">
        <v>5</v>
      </c>
    </row>
    <row r="91" spans="1:11">
      <c r="A91" s="2">
        <v>69</v>
      </c>
      <c r="B91" s="2" t="s">
        <v>18</v>
      </c>
      <c r="C91" s="2">
        <v>20</v>
      </c>
      <c r="D91" s="2" t="s">
        <v>11</v>
      </c>
      <c r="E91" s="2" t="s">
        <v>15</v>
      </c>
      <c r="F91" s="2" t="s">
        <v>12</v>
      </c>
      <c r="G91" s="2">
        <v>2.7</v>
      </c>
      <c r="H91" s="2">
        <v>4</v>
      </c>
      <c r="I91" s="2">
        <v>0</v>
      </c>
      <c r="J91" s="2">
        <v>2</v>
      </c>
      <c r="K91" s="2">
        <v>4</v>
      </c>
    </row>
    <row r="92" spans="1:11">
      <c r="A92" s="2">
        <v>70</v>
      </c>
      <c r="B92" s="2" t="s">
        <v>18</v>
      </c>
      <c r="C92" s="2">
        <v>20</v>
      </c>
      <c r="D92" s="2" t="s">
        <v>11</v>
      </c>
      <c r="E92" s="2" t="s">
        <v>15</v>
      </c>
      <c r="F92" s="2" t="s">
        <v>10</v>
      </c>
      <c r="G92" s="2">
        <v>2.8</v>
      </c>
      <c r="H92" s="2">
        <v>3</v>
      </c>
      <c r="I92" s="2">
        <v>0</v>
      </c>
      <c r="J92" s="2">
        <v>3</v>
      </c>
      <c r="K92" s="2">
        <v>4</v>
      </c>
    </row>
    <row r="93" spans="1:11">
      <c r="A93" s="2">
        <v>71</v>
      </c>
      <c r="B93" s="2" t="s">
        <v>18</v>
      </c>
      <c r="C93" s="2">
        <v>20</v>
      </c>
      <c r="D93" s="2" t="s">
        <v>11</v>
      </c>
      <c r="E93" s="2" t="s">
        <v>15</v>
      </c>
      <c r="F93" s="2" t="s">
        <v>12</v>
      </c>
      <c r="G93" s="2">
        <v>3.5</v>
      </c>
      <c r="H93" s="2">
        <v>2</v>
      </c>
      <c r="I93" s="2">
        <v>1</v>
      </c>
      <c r="J93" s="2">
        <v>1</v>
      </c>
      <c r="K93" s="2">
        <v>5</v>
      </c>
    </row>
    <row r="94" spans="1:11">
      <c r="A94" s="2">
        <v>72</v>
      </c>
      <c r="B94" s="2" t="s">
        <v>18</v>
      </c>
      <c r="C94" s="2">
        <v>18</v>
      </c>
      <c r="D94" s="2" t="s">
        <v>11</v>
      </c>
      <c r="E94" s="2" t="s">
        <v>19</v>
      </c>
      <c r="F94" s="2" t="s">
        <v>10</v>
      </c>
      <c r="G94" s="2">
        <v>3</v>
      </c>
      <c r="H94" s="2">
        <v>3</v>
      </c>
      <c r="I94" s="2">
        <v>1</v>
      </c>
      <c r="J94" s="2">
        <v>5</v>
      </c>
      <c r="K94" s="2">
        <v>1</v>
      </c>
    </row>
    <row r="95" spans="1:11">
      <c r="A95" s="2">
        <v>78</v>
      </c>
      <c r="B95" s="2" t="s">
        <v>18</v>
      </c>
      <c r="C95" s="2">
        <v>20</v>
      </c>
      <c r="D95" s="2" t="s">
        <v>11</v>
      </c>
      <c r="E95" s="2" t="s">
        <v>15</v>
      </c>
      <c r="F95" s="2" t="s">
        <v>10</v>
      </c>
      <c r="G95" s="2">
        <v>3.2</v>
      </c>
      <c r="H95" s="2">
        <v>4</v>
      </c>
      <c r="I95" s="2">
        <v>0</v>
      </c>
      <c r="J95" s="2">
        <v>5</v>
      </c>
      <c r="K95" s="2">
        <v>2</v>
      </c>
    </row>
    <row r="96" spans="1:11">
      <c r="A96" s="2">
        <v>83</v>
      </c>
      <c r="B96" s="2" t="s">
        <v>18</v>
      </c>
      <c r="C96" s="2">
        <v>23</v>
      </c>
      <c r="D96" s="2" t="s">
        <v>11</v>
      </c>
      <c r="E96" s="2" t="s">
        <v>9</v>
      </c>
      <c r="F96" s="2" t="s">
        <v>12</v>
      </c>
      <c r="G96" s="2">
        <v>2.6</v>
      </c>
      <c r="H96" s="2">
        <v>5</v>
      </c>
      <c r="I96" s="2">
        <v>1</v>
      </c>
      <c r="J96" s="2">
        <v>4</v>
      </c>
      <c r="K96" s="2">
        <v>3</v>
      </c>
    </row>
    <row r="97" spans="1:11">
      <c r="A97" s="2">
        <v>84</v>
      </c>
      <c r="B97" s="2" t="s">
        <v>18</v>
      </c>
      <c r="C97" s="2">
        <v>23</v>
      </c>
      <c r="D97" s="2" t="s">
        <v>11</v>
      </c>
      <c r="E97" s="2" t="s">
        <v>9</v>
      </c>
      <c r="F97" s="2" t="s">
        <v>10</v>
      </c>
      <c r="G97" s="2">
        <v>2.5</v>
      </c>
      <c r="H97" s="2">
        <v>2</v>
      </c>
      <c r="I97" s="2">
        <v>1</v>
      </c>
      <c r="J97" s="2">
        <v>3</v>
      </c>
      <c r="K97" s="2">
        <v>2</v>
      </c>
    </row>
    <row r="98" spans="1:11">
      <c r="A98" s="2">
        <v>85</v>
      </c>
      <c r="B98" s="2" t="s">
        <v>18</v>
      </c>
      <c r="C98" s="2">
        <v>28</v>
      </c>
      <c r="D98" s="2" t="s">
        <v>11</v>
      </c>
      <c r="E98" s="2" t="s">
        <v>15</v>
      </c>
      <c r="F98" s="2" t="s">
        <v>12</v>
      </c>
      <c r="G98" s="2">
        <v>3.5</v>
      </c>
      <c r="H98" s="2">
        <v>4</v>
      </c>
      <c r="I98" s="2">
        <v>0</v>
      </c>
      <c r="J98" s="2">
        <v>2</v>
      </c>
      <c r="K98" s="2">
        <v>3</v>
      </c>
    </row>
    <row r="99" spans="1:11">
      <c r="A99" s="2">
        <v>93</v>
      </c>
      <c r="B99" s="2" t="s">
        <v>18</v>
      </c>
      <c r="C99" s="2">
        <v>23</v>
      </c>
      <c r="D99" s="2" t="s">
        <v>11</v>
      </c>
      <c r="E99" s="2" t="s">
        <v>9</v>
      </c>
      <c r="F99" s="2" t="s">
        <v>12</v>
      </c>
      <c r="G99" s="2">
        <v>3</v>
      </c>
      <c r="H99" s="2">
        <v>3</v>
      </c>
      <c r="I99" s="2">
        <v>1</v>
      </c>
      <c r="J99" s="2">
        <v>1</v>
      </c>
      <c r="K99" s="2">
        <v>5</v>
      </c>
    </row>
    <row r="100" spans="1:11">
      <c r="A100" s="2">
        <v>98</v>
      </c>
      <c r="B100" s="2" t="s">
        <v>18</v>
      </c>
      <c r="C100" s="2">
        <v>18</v>
      </c>
      <c r="D100" s="2" t="s">
        <v>11</v>
      </c>
      <c r="E100" s="2" t="s">
        <v>14</v>
      </c>
      <c r="F100" s="2" t="s">
        <v>10</v>
      </c>
      <c r="G100" s="2">
        <v>3.1</v>
      </c>
      <c r="H100" s="2">
        <v>2</v>
      </c>
      <c r="I100" s="2">
        <v>1</v>
      </c>
      <c r="J100" s="2">
        <v>4</v>
      </c>
      <c r="K100" s="2">
        <v>4</v>
      </c>
    </row>
    <row r="101" spans="1:11">
      <c r="A101" s="2">
        <v>99</v>
      </c>
      <c r="B101" s="2" t="s">
        <v>18</v>
      </c>
      <c r="C101" s="2">
        <v>18</v>
      </c>
      <c r="D101" s="2" t="s">
        <v>11</v>
      </c>
      <c r="E101" s="2" t="s">
        <v>19</v>
      </c>
      <c r="F101" s="2" t="s">
        <v>12</v>
      </c>
      <c r="G101" s="2">
        <v>3.2</v>
      </c>
      <c r="H101" s="2">
        <v>5</v>
      </c>
      <c r="I101" s="2">
        <v>1</v>
      </c>
      <c r="J101" s="2">
        <v>4</v>
      </c>
      <c r="K101" s="2">
        <v>5</v>
      </c>
    </row>
  </sheetData>
  <sortState ref="N3:P7">
    <sortCondition descending="1" ref="O3:O7"/>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8"/>
  <sheetViews>
    <sheetView workbookViewId="0">
      <selection activeCell="I31" sqref="I31"/>
    </sheetView>
  </sheetViews>
  <sheetFormatPr defaultRowHeight="12.75"/>
  <sheetData>
    <row r="1" spans="1:6">
      <c r="A1" t="s">
        <v>32</v>
      </c>
      <c r="B1" t="s">
        <v>39</v>
      </c>
      <c r="C1" t="s">
        <v>40</v>
      </c>
      <c r="D1" t="s">
        <v>29</v>
      </c>
      <c r="E1" t="s">
        <v>31</v>
      </c>
      <c r="F1" t="s">
        <v>41</v>
      </c>
    </row>
    <row r="2" spans="1:6">
      <c r="A2" t="s">
        <v>33</v>
      </c>
      <c r="B2">
        <v>1500</v>
      </c>
      <c r="C2">
        <f>B2</f>
        <v>1500</v>
      </c>
      <c r="D2" s="3">
        <f>B2/$B$8</f>
        <v>0.52447552447552448</v>
      </c>
      <c r="E2" s="4">
        <f>D2</f>
        <v>0.52447552447552448</v>
      </c>
      <c r="F2" s="4">
        <v>0.8</v>
      </c>
    </row>
    <row r="3" spans="1:6">
      <c r="A3" t="s">
        <v>34</v>
      </c>
      <c r="B3">
        <v>500</v>
      </c>
      <c r="C3">
        <f>C2+B3</f>
        <v>2000</v>
      </c>
      <c r="D3" s="3">
        <f t="shared" ref="D3:D7" si="0">B3/$B$8</f>
        <v>0.17482517482517482</v>
      </c>
      <c r="E3" s="4">
        <f>E2+D3</f>
        <v>0.69930069930069927</v>
      </c>
      <c r="F3" s="4">
        <v>0.8</v>
      </c>
    </row>
    <row r="4" spans="1:6">
      <c r="A4" t="s">
        <v>36</v>
      </c>
      <c r="B4">
        <v>400</v>
      </c>
      <c r="C4">
        <f t="shared" ref="C4:C7" si="1">C3+B4</f>
        <v>2400</v>
      </c>
      <c r="D4" s="3">
        <f t="shared" si="0"/>
        <v>0.13986013986013987</v>
      </c>
      <c r="E4" s="4">
        <f t="shared" ref="E4:E7" si="2">E3+D4</f>
        <v>0.83916083916083917</v>
      </c>
      <c r="F4" s="4">
        <v>0.8</v>
      </c>
    </row>
    <row r="5" spans="1:6">
      <c r="A5" t="s">
        <v>35</v>
      </c>
      <c r="B5">
        <v>300</v>
      </c>
      <c r="C5">
        <f t="shared" si="1"/>
        <v>2700</v>
      </c>
      <c r="D5" s="3">
        <f t="shared" si="0"/>
        <v>0.1048951048951049</v>
      </c>
      <c r="E5" s="4">
        <f t="shared" si="2"/>
        <v>0.94405594405594406</v>
      </c>
      <c r="F5" s="4">
        <v>0.8</v>
      </c>
    </row>
    <row r="6" spans="1:6">
      <c r="A6" t="s">
        <v>37</v>
      </c>
      <c r="B6">
        <v>100</v>
      </c>
      <c r="C6">
        <f t="shared" si="1"/>
        <v>2800</v>
      </c>
      <c r="D6" s="3">
        <f t="shared" si="0"/>
        <v>3.4965034965034968E-2</v>
      </c>
      <c r="E6" s="4">
        <f t="shared" si="2"/>
        <v>0.97902097902097907</v>
      </c>
      <c r="F6" s="4">
        <v>0.8</v>
      </c>
    </row>
    <row r="7" spans="1:6">
      <c r="A7" t="s">
        <v>38</v>
      </c>
      <c r="B7">
        <v>60</v>
      </c>
      <c r="C7">
        <f t="shared" si="1"/>
        <v>2860</v>
      </c>
      <c r="D7" s="3">
        <f t="shared" si="0"/>
        <v>2.097902097902098E-2</v>
      </c>
      <c r="E7" s="4">
        <f t="shared" si="2"/>
        <v>1</v>
      </c>
      <c r="F7" s="4">
        <v>0.8</v>
      </c>
    </row>
    <row r="8" spans="1:6">
      <c r="B8">
        <f>SUM(B2:B7)</f>
        <v>2860</v>
      </c>
    </row>
  </sheetData>
  <sortState ref="A2:B7">
    <sortCondition descending="1" ref="B5"/>
  </sortState>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181"/>
  <sheetViews>
    <sheetView topLeftCell="A172" workbookViewId="0">
      <selection activeCell="H218" sqref="H218"/>
    </sheetView>
  </sheetViews>
  <sheetFormatPr defaultRowHeight="12.75"/>
  <cols>
    <col min="1" max="1" width="12.5703125" customWidth="1"/>
    <col min="2" max="2" width="12.5703125" style="6" customWidth="1"/>
  </cols>
  <sheetData>
    <row r="1" spans="1:3">
      <c r="A1" t="s">
        <v>50</v>
      </c>
      <c r="B1" s="6" t="s">
        <v>51</v>
      </c>
      <c r="C1" t="s">
        <v>42</v>
      </c>
    </row>
    <row r="2" spans="1:3">
      <c r="A2" s="5" t="s">
        <v>43</v>
      </c>
      <c r="B2" s="6">
        <v>30</v>
      </c>
      <c r="C2">
        <v>1.5199400000000001</v>
      </c>
    </row>
    <row r="3" spans="1:3">
      <c r="A3" s="5" t="s">
        <v>44</v>
      </c>
      <c r="B3" s="6">
        <v>1</v>
      </c>
      <c r="C3">
        <v>1.5207200000000001</v>
      </c>
    </row>
    <row r="4" spans="1:3">
      <c r="A4" s="5"/>
      <c r="B4" s="6">
        <v>2</v>
      </c>
      <c r="C4">
        <v>1.5214000000000001</v>
      </c>
    </row>
    <row r="5" spans="1:3">
      <c r="A5" s="5"/>
      <c r="B5" s="6">
        <v>3</v>
      </c>
      <c r="C5">
        <v>1.5337499999999999</v>
      </c>
    </row>
    <row r="6" spans="1:3">
      <c r="A6" s="5"/>
      <c r="B6" s="6">
        <v>4</v>
      </c>
      <c r="C6">
        <v>1.5486</v>
      </c>
    </row>
    <row r="7" spans="1:3">
      <c r="A7" s="5"/>
      <c r="B7" s="6">
        <v>5</v>
      </c>
      <c r="C7">
        <v>1.5506599999999999</v>
      </c>
    </row>
    <row r="8" spans="1:3">
      <c r="A8" s="5"/>
      <c r="B8" s="6">
        <v>6</v>
      </c>
      <c r="C8">
        <v>1.5461</v>
      </c>
    </row>
    <row r="9" spans="1:3">
      <c r="A9" s="5"/>
      <c r="B9" s="6">
        <v>7</v>
      </c>
      <c r="C9">
        <v>1.53712</v>
      </c>
    </row>
    <row r="10" spans="1:3">
      <c r="A10" s="5"/>
      <c r="B10" s="6">
        <v>8</v>
      </c>
      <c r="C10">
        <v>1.54501</v>
      </c>
    </row>
    <row r="11" spans="1:3">
      <c r="A11" s="5"/>
      <c r="B11" s="6">
        <v>9</v>
      </c>
      <c r="C11">
        <v>1.5468</v>
      </c>
    </row>
    <row r="12" spans="1:3">
      <c r="A12" s="5"/>
      <c r="B12" s="6">
        <v>10</v>
      </c>
      <c r="C12">
        <v>1.56046</v>
      </c>
    </row>
    <row r="13" spans="1:3">
      <c r="A13" s="5"/>
      <c r="B13" s="6">
        <v>11</v>
      </c>
      <c r="C13">
        <v>1.58585</v>
      </c>
    </row>
    <row r="14" spans="1:3">
      <c r="A14" s="5"/>
      <c r="B14" s="6">
        <v>12</v>
      </c>
      <c r="C14">
        <v>1.57856</v>
      </c>
    </row>
    <row r="15" spans="1:3">
      <c r="A15" s="5"/>
      <c r="B15" s="6">
        <v>13</v>
      </c>
      <c r="C15">
        <v>1.5971299999999999</v>
      </c>
    </row>
    <row r="16" spans="1:3">
      <c r="A16" s="5"/>
      <c r="B16" s="6">
        <v>14</v>
      </c>
      <c r="C16">
        <v>1.5970200000000001</v>
      </c>
    </row>
    <row r="17" spans="1:3">
      <c r="A17" s="5"/>
      <c r="B17" s="6">
        <v>15</v>
      </c>
      <c r="C17">
        <v>1.5969199999999999</v>
      </c>
    </row>
    <row r="18" spans="1:3">
      <c r="A18" s="5"/>
      <c r="B18" s="6">
        <v>16</v>
      </c>
      <c r="C18">
        <v>1.5919300000000001</v>
      </c>
    </row>
    <row r="19" spans="1:3">
      <c r="A19" s="5"/>
      <c r="B19" s="6">
        <v>17</v>
      </c>
      <c r="C19">
        <v>1.5843400000000001</v>
      </c>
    </row>
    <row r="20" spans="1:3">
      <c r="A20" s="5"/>
      <c r="B20" s="6">
        <v>18</v>
      </c>
      <c r="C20">
        <v>1.5721499999999999</v>
      </c>
    </row>
    <row r="21" spans="1:3">
      <c r="A21" s="5"/>
      <c r="B21" s="6">
        <v>19</v>
      </c>
      <c r="C21">
        <v>1.5757399999999999</v>
      </c>
    </row>
    <row r="22" spans="1:3">
      <c r="A22" s="5"/>
      <c r="B22" s="6">
        <v>20</v>
      </c>
      <c r="C22">
        <v>1.58612</v>
      </c>
    </row>
    <row r="23" spans="1:3">
      <c r="A23" s="5"/>
      <c r="B23" s="6">
        <v>21</v>
      </c>
      <c r="C23">
        <v>1.58806</v>
      </c>
    </row>
    <row r="24" spans="1:3">
      <c r="A24" s="5"/>
      <c r="B24" s="6">
        <v>22</v>
      </c>
      <c r="C24">
        <v>1.5899300000000001</v>
      </c>
    </row>
    <row r="25" spans="1:3">
      <c r="A25" s="5"/>
      <c r="B25" s="6">
        <v>23</v>
      </c>
      <c r="C25">
        <v>1.6042000000000001</v>
      </c>
    </row>
    <row r="26" spans="1:3">
      <c r="A26" s="5"/>
      <c r="B26" s="6">
        <v>24</v>
      </c>
      <c r="C26">
        <v>1.59826</v>
      </c>
    </row>
    <row r="27" spans="1:3">
      <c r="A27" s="5"/>
      <c r="B27" s="6">
        <v>25</v>
      </c>
      <c r="C27">
        <v>1.6070500000000001</v>
      </c>
    </row>
    <row r="28" spans="1:3">
      <c r="A28" s="5"/>
      <c r="B28" s="6">
        <v>26</v>
      </c>
      <c r="C28">
        <v>1.6036600000000001</v>
      </c>
    </row>
    <row r="29" spans="1:3">
      <c r="A29" s="5"/>
      <c r="B29" s="6">
        <v>27</v>
      </c>
      <c r="C29">
        <v>1.60527</v>
      </c>
    </row>
    <row r="30" spans="1:3">
      <c r="A30" s="5"/>
      <c r="B30" s="6">
        <v>28</v>
      </c>
      <c r="C30">
        <v>1.6058399999999999</v>
      </c>
    </row>
    <row r="31" spans="1:3">
      <c r="A31" s="5"/>
      <c r="B31" s="6">
        <v>29</v>
      </c>
      <c r="C31">
        <v>1.6030599999999999</v>
      </c>
    </row>
    <row r="32" spans="1:3">
      <c r="A32" s="5"/>
      <c r="B32" s="6">
        <v>30</v>
      </c>
      <c r="C32">
        <v>1.5996900000000001</v>
      </c>
    </row>
    <row r="33" spans="1:3">
      <c r="A33" s="5"/>
      <c r="B33" s="6">
        <v>31</v>
      </c>
      <c r="C33">
        <v>1.5954999999999999</v>
      </c>
    </row>
    <row r="34" spans="1:3">
      <c r="A34" s="5" t="s">
        <v>45</v>
      </c>
      <c r="B34" s="6">
        <v>1</v>
      </c>
      <c r="C34">
        <v>1.60104</v>
      </c>
    </row>
    <row r="35" spans="1:3">
      <c r="A35" s="5"/>
      <c r="B35" s="6">
        <v>2</v>
      </c>
      <c r="C35">
        <v>1.58195</v>
      </c>
    </row>
    <row r="36" spans="1:3">
      <c r="A36" s="5"/>
      <c r="B36" s="6">
        <v>3</v>
      </c>
      <c r="C36">
        <v>1.5739700000000001</v>
      </c>
    </row>
    <row r="37" spans="1:3">
      <c r="A37" s="5"/>
      <c r="B37" s="6">
        <v>4</v>
      </c>
      <c r="C37">
        <v>1.57402</v>
      </c>
    </row>
    <row r="38" spans="1:3">
      <c r="A38" s="5"/>
      <c r="B38" s="6">
        <v>5</v>
      </c>
      <c r="C38">
        <v>1.5732200000000001</v>
      </c>
    </row>
    <row r="39" spans="1:3">
      <c r="A39" s="5"/>
      <c r="B39" s="6">
        <v>6</v>
      </c>
      <c r="C39">
        <v>1.58734</v>
      </c>
    </row>
    <row r="40" spans="1:3">
      <c r="A40" s="5"/>
      <c r="B40" s="6">
        <v>7</v>
      </c>
      <c r="C40">
        <v>1.5806500000000001</v>
      </c>
    </row>
    <row r="41" spans="1:3">
      <c r="A41" s="5"/>
      <c r="B41" s="6">
        <v>8</v>
      </c>
      <c r="C41">
        <v>1.5826499999999999</v>
      </c>
    </row>
    <row r="42" spans="1:3">
      <c r="A42" s="5"/>
      <c r="B42" s="6">
        <v>9</v>
      </c>
      <c r="C42">
        <v>1.5728500000000001</v>
      </c>
    </row>
    <row r="43" spans="1:3">
      <c r="A43" s="5"/>
      <c r="B43" s="6">
        <v>10</v>
      </c>
      <c r="C43">
        <v>1.5759000000000001</v>
      </c>
    </row>
    <row r="44" spans="1:3">
      <c r="A44" s="5"/>
      <c r="B44" s="6">
        <v>11</v>
      </c>
      <c r="C44">
        <v>1.5782799999999999</v>
      </c>
    </row>
    <row r="45" spans="1:3">
      <c r="A45" s="5"/>
      <c r="B45" s="6">
        <v>12</v>
      </c>
      <c r="C45">
        <v>1.5749</v>
      </c>
    </row>
    <row r="46" spans="1:3">
      <c r="A46" s="5"/>
      <c r="B46" s="6">
        <v>13</v>
      </c>
      <c r="C46">
        <v>1.57474</v>
      </c>
    </row>
    <row r="47" spans="1:3">
      <c r="A47" s="5"/>
      <c r="B47" s="6">
        <v>14</v>
      </c>
      <c r="C47">
        <v>1.5854900000000001</v>
      </c>
    </row>
    <row r="48" spans="1:3">
      <c r="A48" s="5"/>
      <c r="B48" s="6">
        <v>15</v>
      </c>
      <c r="C48">
        <v>1.6095600000000001</v>
      </c>
    </row>
    <row r="49" spans="1:3">
      <c r="A49" s="5"/>
      <c r="B49" s="6">
        <v>16</v>
      </c>
      <c r="C49">
        <v>1.6109899999999999</v>
      </c>
    </row>
    <row r="50" spans="1:3">
      <c r="A50" s="5"/>
      <c r="B50" s="6">
        <v>17</v>
      </c>
      <c r="C50">
        <v>1.59687</v>
      </c>
    </row>
    <row r="51" spans="1:3">
      <c r="A51" s="5"/>
      <c r="B51" s="6">
        <v>18</v>
      </c>
      <c r="C51">
        <v>1.5927</v>
      </c>
    </row>
    <row r="52" spans="1:3">
      <c r="A52" s="5"/>
      <c r="B52" s="6">
        <v>19</v>
      </c>
      <c r="C52">
        <v>1.59815</v>
      </c>
    </row>
    <row r="53" spans="1:3">
      <c r="A53" s="5"/>
      <c r="B53" s="6">
        <v>20</v>
      </c>
      <c r="C53">
        <v>1.60104</v>
      </c>
    </row>
    <row r="54" spans="1:3">
      <c r="A54" s="5"/>
      <c r="B54" s="6">
        <v>21</v>
      </c>
      <c r="C54">
        <v>1.6119399999999999</v>
      </c>
    </row>
    <row r="55" spans="1:3">
      <c r="A55" s="5"/>
      <c r="B55" s="6">
        <v>22</v>
      </c>
      <c r="C55">
        <v>1.6166</v>
      </c>
    </row>
    <row r="56" spans="1:3">
      <c r="A56" s="5"/>
      <c r="B56" s="6">
        <v>23</v>
      </c>
      <c r="C56">
        <v>1.62954</v>
      </c>
    </row>
    <row r="57" spans="1:3">
      <c r="A57" s="5"/>
      <c r="B57" s="6">
        <v>24</v>
      </c>
      <c r="C57">
        <v>1.6369499999999999</v>
      </c>
    </row>
    <row r="58" spans="1:3">
      <c r="A58" s="5"/>
      <c r="B58" s="6">
        <v>25</v>
      </c>
      <c r="C58">
        <v>1.6319399999999999</v>
      </c>
    </row>
    <row r="59" spans="1:3">
      <c r="A59" s="5"/>
      <c r="B59" s="6">
        <v>26</v>
      </c>
      <c r="C59">
        <v>1.6316600000000001</v>
      </c>
    </row>
    <row r="60" spans="1:3">
      <c r="A60" s="5"/>
      <c r="B60" s="6">
        <v>27</v>
      </c>
      <c r="C60">
        <v>1.6378299999999999</v>
      </c>
    </row>
    <row r="61" spans="1:3">
      <c r="A61" s="5"/>
      <c r="B61" s="6">
        <v>28</v>
      </c>
      <c r="C61">
        <v>1.6416500000000001</v>
      </c>
    </row>
    <row r="62" spans="1:3">
      <c r="A62" s="5"/>
      <c r="B62" s="6">
        <v>29</v>
      </c>
      <c r="C62">
        <v>1.6227799999999999</v>
      </c>
    </row>
    <row r="63" spans="1:3">
      <c r="A63" s="5"/>
      <c r="B63" s="6">
        <v>30</v>
      </c>
      <c r="C63">
        <v>1.62273</v>
      </c>
    </row>
    <row r="64" spans="1:3">
      <c r="A64" s="5" t="s">
        <v>46</v>
      </c>
      <c r="B64" s="6">
        <v>1</v>
      </c>
      <c r="C64">
        <v>1.6074600000000001</v>
      </c>
    </row>
    <row r="65" spans="1:3">
      <c r="A65" s="5"/>
      <c r="B65" s="6">
        <v>2</v>
      </c>
      <c r="C65">
        <v>1.6089500000000001</v>
      </c>
    </row>
    <row r="66" spans="1:3">
      <c r="A66" s="5"/>
      <c r="B66" s="6">
        <v>3</v>
      </c>
      <c r="C66">
        <v>1.60711</v>
      </c>
    </row>
    <row r="67" spans="1:3">
      <c r="A67" s="5"/>
      <c r="B67" s="6">
        <v>4</v>
      </c>
      <c r="C67">
        <v>1.6160000000000001</v>
      </c>
    </row>
    <row r="68" spans="1:3">
      <c r="A68" s="5"/>
      <c r="B68" s="6">
        <v>5</v>
      </c>
      <c r="C68">
        <v>1.6277699999999999</v>
      </c>
    </row>
    <row r="69" spans="1:3">
      <c r="A69" s="5"/>
      <c r="B69" s="6">
        <v>6</v>
      </c>
      <c r="C69">
        <v>1.6332800000000001</v>
      </c>
    </row>
    <row r="70" spans="1:3">
      <c r="A70" s="5"/>
      <c r="B70" s="6">
        <v>7</v>
      </c>
      <c r="C70">
        <v>1.6196699999999999</v>
      </c>
    </row>
    <row r="71" spans="1:3">
      <c r="A71" s="5"/>
      <c r="B71" s="6">
        <v>8</v>
      </c>
      <c r="C71">
        <v>1.6277999999999999</v>
      </c>
    </row>
    <row r="72" spans="1:3">
      <c r="A72" s="5"/>
      <c r="B72" s="6">
        <v>9</v>
      </c>
      <c r="C72">
        <v>1.62775</v>
      </c>
    </row>
    <row r="73" spans="1:3">
      <c r="A73" s="5"/>
      <c r="B73" s="6">
        <v>10</v>
      </c>
      <c r="C73">
        <v>1.6285099999999999</v>
      </c>
    </row>
    <row r="74" spans="1:3">
      <c r="A74" s="5"/>
      <c r="B74" s="6">
        <v>11</v>
      </c>
      <c r="C74">
        <v>1.6473199999999999</v>
      </c>
    </row>
    <row r="75" spans="1:3">
      <c r="A75" s="5"/>
      <c r="B75" s="6">
        <v>12</v>
      </c>
      <c r="C75">
        <v>1.6506400000000001</v>
      </c>
    </row>
    <row r="76" spans="1:3">
      <c r="A76" s="5"/>
      <c r="B76" s="6">
        <v>13</v>
      </c>
      <c r="C76">
        <v>1.64374</v>
      </c>
    </row>
    <row r="77" spans="1:3">
      <c r="A77" s="5"/>
      <c r="B77" s="6">
        <v>14</v>
      </c>
      <c r="C77">
        <v>1.6452500000000001</v>
      </c>
    </row>
    <row r="78" spans="1:3">
      <c r="A78" s="5"/>
      <c r="B78" s="6">
        <v>15</v>
      </c>
      <c r="C78">
        <v>1.6512100000000001</v>
      </c>
    </row>
    <row r="79" spans="1:3">
      <c r="A79" s="5"/>
      <c r="B79" s="6">
        <v>16</v>
      </c>
      <c r="C79">
        <v>1.64778</v>
      </c>
    </row>
    <row r="80" spans="1:3">
      <c r="A80" s="5"/>
      <c r="B80" s="6">
        <v>17</v>
      </c>
      <c r="C80">
        <v>1.6527400000000001</v>
      </c>
    </row>
    <row r="81" spans="1:3">
      <c r="A81" s="5"/>
      <c r="B81" s="6">
        <v>18</v>
      </c>
      <c r="C81">
        <v>1.66021</v>
      </c>
    </row>
    <row r="82" spans="1:3">
      <c r="A82" s="5"/>
      <c r="B82" s="6">
        <v>19</v>
      </c>
      <c r="C82">
        <v>1.6581999999999999</v>
      </c>
    </row>
    <row r="83" spans="1:3">
      <c r="A83" s="5"/>
      <c r="B83" s="6">
        <v>20</v>
      </c>
      <c r="C83">
        <v>1.66221</v>
      </c>
    </row>
    <row r="84" spans="1:3">
      <c r="A84" s="5"/>
      <c r="B84" s="6">
        <v>21</v>
      </c>
      <c r="C84">
        <v>1.6672499999999999</v>
      </c>
    </row>
    <row r="85" spans="1:3">
      <c r="A85" s="5"/>
      <c r="B85" s="6">
        <v>22</v>
      </c>
      <c r="C85">
        <v>1.6969399999999999</v>
      </c>
    </row>
    <row r="86" spans="1:3">
      <c r="A86" s="5"/>
      <c r="B86" s="6">
        <v>23</v>
      </c>
      <c r="C86">
        <v>1.69635</v>
      </c>
    </row>
    <row r="87" spans="1:3">
      <c r="A87" s="5"/>
      <c r="B87" s="6">
        <v>24</v>
      </c>
      <c r="C87">
        <v>1.70265</v>
      </c>
    </row>
    <row r="88" spans="1:3">
      <c r="A88" s="5"/>
      <c r="B88" s="6">
        <v>25</v>
      </c>
      <c r="C88">
        <v>1.7149000000000001</v>
      </c>
    </row>
    <row r="89" spans="1:3">
      <c r="A89" s="5"/>
      <c r="B89" s="6">
        <v>26</v>
      </c>
      <c r="C89">
        <v>1.6985399999999999</v>
      </c>
    </row>
    <row r="90" spans="1:3">
      <c r="A90" s="5"/>
      <c r="B90" s="6">
        <v>27</v>
      </c>
      <c r="C90">
        <v>1.6913400000000001</v>
      </c>
    </row>
    <row r="91" spans="1:3">
      <c r="A91" s="5"/>
      <c r="B91" s="6">
        <v>28</v>
      </c>
      <c r="C91">
        <v>1.67675</v>
      </c>
    </row>
    <row r="92" spans="1:3">
      <c r="A92" s="5"/>
      <c r="B92" s="6">
        <v>29</v>
      </c>
      <c r="C92">
        <v>1.68855</v>
      </c>
    </row>
    <row r="93" spans="1:3">
      <c r="A93" s="5"/>
      <c r="B93" s="6">
        <v>30</v>
      </c>
      <c r="C93">
        <v>1.69533</v>
      </c>
    </row>
    <row r="94" spans="1:3">
      <c r="A94" s="5"/>
      <c r="B94" s="6">
        <v>31</v>
      </c>
      <c r="C94">
        <v>1.68868</v>
      </c>
    </row>
    <row r="95" spans="1:3">
      <c r="A95" s="5" t="s">
        <v>49</v>
      </c>
      <c r="B95" s="6">
        <v>1</v>
      </c>
      <c r="C95">
        <v>1.6932</v>
      </c>
    </row>
    <row r="96" spans="1:3">
      <c r="A96" s="5"/>
      <c r="B96" s="6">
        <v>2</v>
      </c>
      <c r="C96">
        <v>1.7119899999999999</v>
      </c>
    </row>
    <row r="97" spans="1:3">
      <c r="A97" s="5"/>
      <c r="B97" s="6">
        <v>3</v>
      </c>
      <c r="C97">
        <v>1.69584</v>
      </c>
    </row>
    <row r="98" spans="1:3">
      <c r="A98" s="5"/>
      <c r="B98" s="6">
        <v>4</v>
      </c>
      <c r="C98">
        <v>1.7414499999999999</v>
      </c>
    </row>
    <row r="99" spans="1:3">
      <c r="A99" s="5"/>
      <c r="B99" s="6">
        <v>5</v>
      </c>
      <c r="C99">
        <v>1.7475099999999999</v>
      </c>
    </row>
    <row r="100" spans="1:3">
      <c r="A100" s="5"/>
      <c r="B100" s="6">
        <v>6</v>
      </c>
      <c r="C100">
        <v>1.73688</v>
      </c>
    </row>
    <row r="101" spans="1:3">
      <c r="A101" s="5"/>
      <c r="B101" s="6">
        <v>7</v>
      </c>
      <c r="C101">
        <v>1.74627</v>
      </c>
    </row>
    <row r="102" spans="1:3">
      <c r="A102" s="5"/>
      <c r="B102" s="6">
        <v>8</v>
      </c>
      <c r="C102">
        <v>1.77799</v>
      </c>
    </row>
    <row r="103" spans="1:3">
      <c r="A103" s="5"/>
      <c r="B103" s="6">
        <v>9</v>
      </c>
      <c r="C103">
        <v>1.756</v>
      </c>
    </row>
    <row r="104" spans="1:3">
      <c r="A104" s="5"/>
      <c r="B104" s="6">
        <v>10</v>
      </c>
      <c r="C104">
        <v>1.7770999999999999</v>
      </c>
    </row>
    <row r="105" spans="1:3">
      <c r="A105" s="5"/>
      <c r="B105" s="6">
        <v>11</v>
      </c>
      <c r="C105">
        <v>1.7817099999999999</v>
      </c>
    </row>
    <row r="106" spans="1:3">
      <c r="A106" s="5"/>
      <c r="B106" s="6">
        <v>12</v>
      </c>
      <c r="C106">
        <v>1.77877</v>
      </c>
    </row>
    <row r="107" spans="1:3">
      <c r="A107" s="5"/>
      <c r="B107" s="6">
        <v>13</v>
      </c>
      <c r="C107">
        <v>1.7829999999999999</v>
      </c>
    </row>
    <row r="108" spans="1:3">
      <c r="A108" s="5"/>
      <c r="B108" s="6">
        <v>14</v>
      </c>
      <c r="C108">
        <v>1.7781199999999999</v>
      </c>
    </row>
    <row r="109" spans="1:3">
      <c r="A109" s="5"/>
      <c r="B109" s="6">
        <v>15</v>
      </c>
      <c r="C109">
        <v>1.76505</v>
      </c>
    </row>
    <row r="110" spans="1:3">
      <c r="A110" s="5"/>
      <c r="B110" s="6">
        <v>16</v>
      </c>
      <c r="C110">
        <v>1.7765500000000001</v>
      </c>
    </row>
    <row r="111" spans="1:3">
      <c r="A111" s="5"/>
      <c r="B111" s="6">
        <v>17</v>
      </c>
      <c r="C111">
        <v>1.7704800000000001</v>
      </c>
    </row>
    <row r="112" spans="1:3">
      <c r="A112" s="5"/>
      <c r="B112" s="6">
        <v>18</v>
      </c>
      <c r="C112">
        <v>1.78505</v>
      </c>
    </row>
    <row r="113" spans="1:3">
      <c r="A113" s="5"/>
      <c r="B113" s="6">
        <v>19</v>
      </c>
      <c r="C113">
        <v>1.78783</v>
      </c>
    </row>
    <row r="114" spans="1:3">
      <c r="A114" s="5"/>
      <c r="B114" s="6">
        <v>20</v>
      </c>
      <c r="C114">
        <v>1.7787999999999999</v>
      </c>
    </row>
    <row r="115" spans="1:3">
      <c r="A115" s="5"/>
      <c r="B115" s="6">
        <v>21</v>
      </c>
      <c r="C115">
        <v>1.7877000000000001</v>
      </c>
    </row>
    <row r="116" spans="1:3">
      <c r="A116" s="5"/>
      <c r="B116" s="6">
        <v>22</v>
      </c>
      <c r="C116">
        <v>1.78698</v>
      </c>
    </row>
    <row r="117" spans="1:3">
      <c r="A117" s="5"/>
      <c r="B117" s="6">
        <v>23</v>
      </c>
      <c r="C117">
        <v>1.7716000000000001</v>
      </c>
    </row>
    <row r="118" spans="1:3">
      <c r="A118" s="5"/>
      <c r="B118" s="6">
        <v>24</v>
      </c>
      <c r="C118">
        <v>1.7843800000000001</v>
      </c>
    </row>
    <row r="119" spans="1:3">
      <c r="A119" s="5"/>
      <c r="B119" s="6">
        <v>25</v>
      </c>
      <c r="C119">
        <v>1.7565900000000001</v>
      </c>
    </row>
    <row r="120" spans="1:3">
      <c r="A120" s="5"/>
      <c r="B120" s="6">
        <v>26</v>
      </c>
      <c r="C120">
        <v>1.7517100000000001</v>
      </c>
    </row>
    <row r="121" spans="1:3">
      <c r="A121" s="5"/>
      <c r="B121" s="6">
        <v>27</v>
      </c>
      <c r="C121">
        <v>1.74929</v>
      </c>
    </row>
    <row r="122" spans="1:3">
      <c r="A122" s="5"/>
      <c r="B122" s="6">
        <v>28</v>
      </c>
      <c r="C122">
        <v>1.7501899999999999</v>
      </c>
    </row>
    <row r="123" spans="1:3">
      <c r="A123" s="5"/>
      <c r="B123" s="6">
        <v>29</v>
      </c>
      <c r="C123">
        <v>1.7322599999999999</v>
      </c>
    </row>
    <row r="124" spans="1:3">
      <c r="A124" s="5"/>
      <c r="B124" s="6">
        <v>30</v>
      </c>
      <c r="C124">
        <v>1.7329399999999999</v>
      </c>
    </row>
    <row r="125" spans="1:3">
      <c r="A125" s="5"/>
      <c r="B125" s="6">
        <v>31</v>
      </c>
      <c r="C125">
        <v>1.7173099999999999</v>
      </c>
    </row>
    <row r="126" spans="1:3">
      <c r="A126" s="5" t="s">
        <v>47</v>
      </c>
      <c r="B126" s="6">
        <v>1</v>
      </c>
      <c r="C126">
        <v>1.7238500000000001</v>
      </c>
    </row>
    <row r="127" spans="1:3">
      <c r="A127" s="5"/>
      <c r="B127" s="6">
        <v>2</v>
      </c>
      <c r="C127">
        <v>1.7527600000000001</v>
      </c>
    </row>
    <row r="128" spans="1:3">
      <c r="A128" s="5"/>
      <c r="B128" s="6">
        <v>3</v>
      </c>
      <c r="C128">
        <v>1.7531099999999999</v>
      </c>
    </row>
    <row r="129" spans="1:3">
      <c r="A129" s="5"/>
      <c r="B129" s="6">
        <v>4</v>
      </c>
      <c r="C129">
        <v>1.7503299999999999</v>
      </c>
    </row>
    <row r="130" spans="1:3">
      <c r="A130" s="5"/>
      <c r="B130" s="6">
        <v>5</v>
      </c>
      <c r="C130">
        <v>1.7710999999999999</v>
      </c>
    </row>
    <row r="131" spans="1:3">
      <c r="A131" s="5"/>
      <c r="B131" s="6">
        <v>6</v>
      </c>
      <c r="C131">
        <v>1.7616099999999999</v>
      </c>
    </row>
    <row r="132" spans="1:3">
      <c r="A132" s="5"/>
      <c r="B132" s="6">
        <v>7</v>
      </c>
      <c r="C132">
        <v>1.7581500000000001</v>
      </c>
    </row>
    <row r="133" spans="1:3">
      <c r="A133" s="5"/>
      <c r="B133" s="6">
        <v>8</v>
      </c>
      <c r="C133">
        <v>1.7678</v>
      </c>
    </row>
    <row r="134" spans="1:3">
      <c r="A134" s="5"/>
      <c r="B134" s="6">
        <v>9</v>
      </c>
      <c r="C134">
        <v>1.7915000000000001</v>
      </c>
    </row>
    <row r="135" spans="1:3">
      <c r="A135" s="5"/>
      <c r="B135" s="6">
        <v>10</v>
      </c>
      <c r="C135">
        <v>1.7915000000000001</v>
      </c>
    </row>
    <row r="136" spans="1:3">
      <c r="A136" s="5"/>
      <c r="B136" s="6">
        <v>11</v>
      </c>
      <c r="C136">
        <v>1.79074</v>
      </c>
    </row>
    <row r="137" spans="1:3">
      <c r="A137" s="5"/>
      <c r="B137" s="6">
        <v>12</v>
      </c>
      <c r="C137">
        <v>1.78755</v>
      </c>
    </row>
    <row r="138" spans="1:3">
      <c r="A138" s="5"/>
      <c r="B138" s="6">
        <v>13</v>
      </c>
      <c r="C138">
        <v>1.7665599999999999</v>
      </c>
    </row>
    <row r="139" spans="1:3">
      <c r="A139" s="5"/>
      <c r="B139" s="6">
        <v>14</v>
      </c>
      <c r="C139">
        <v>1.77715</v>
      </c>
    </row>
    <row r="140" spans="1:3">
      <c r="A140" s="5"/>
      <c r="B140" s="6">
        <v>15</v>
      </c>
      <c r="C140">
        <v>1.7803</v>
      </c>
    </row>
    <row r="141" spans="1:3">
      <c r="A141" s="5"/>
      <c r="B141" s="6">
        <v>16</v>
      </c>
      <c r="C141">
        <v>1.7766900000000001</v>
      </c>
    </row>
    <row r="142" spans="1:3">
      <c r="A142" s="5"/>
      <c r="B142" s="6">
        <v>17</v>
      </c>
      <c r="C142">
        <v>1.7781100000000001</v>
      </c>
    </row>
    <row r="143" spans="1:3">
      <c r="A143" s="5"/>
      <c r="B143" s="6">
        <v>18</v>
      </c>
      <c r="C143">
        <v>1.7823800000000001</v>
      </c>
    </row>
    <row r="144" spans="1:3">
      <c r="A144" s="5"/>
      <c r="B144" s="6">
        <v>19</v>
      </c>
      <c r="C144">
        <v>1.80758</v>
      </c>
    </row>
    <row r="145" spans="1:3">
      <c r="A145" s="5"/>
      <c r="B145" s="6">
        <v>20</v>
      </c>
      <c r="C145">
        <v>1.7875300000000001</v>
      </c>
    </row>
    <row r="146" spans="1:3">
      <c r="A146" s="5"/>
      <c r="B146" s="6">
        <v>21</v>
      </c>
      <c r="C146">
        <v>1.8249299999999999</v>
      </c>
    </row>
    <row r="147" spans="1:3">
      <c r="A147" s="5"/>
      <c r="B147" s="6">
        <v>22</v>
      </c>
      <c r="C147">
        <v>1.8433999999999999</v>
      </c>
    </row>
    <row r="148" spans="1:3">
      <c r="A148" s="5"/>
      <c r="B148" s="6">
        <v>23</v>
      </c>
      <c r="C148">
        <v>1.8362000000000001</v>
      </c>
    </row>
    <row r="149" spans="1:3">
      <c r="A149" s="5"/>
      <c r="B149" s="6">
        <v>24</v>
      </c>
      <c r="C149">
        <v>1.8393600000000001</v>
      </c>
    </row>
    <row r="150" spans="1:3">
      <c r="A150" s="5"/>
      <c r="B150" s="6">
        <v>25</v>
      </c>
      <c r="C150">
        <v>1.8346499999999999</v>
      </c>
    </row>
    <row r="151" spans="1:3">
      <c r="A151" s="5"/>
      <c r="B151" s="6">
        <v>26</v>
      </c>
      <c r="C151">
        <v>1.8523000000000001</v>
      </c>
    </row>
    <row r="152" spans="1:3">
      <c r="A152" s="5"/>
      <c r="B152" s="6">
        <v>27</v>
      </c>
      <c r="C152">
        <v>1.8465499999999999</v>
      </c>
    </row>
    <row r="153" spans="1:3">
      <c r="A153" s="5"/>
      <c r="B153" s="6">
        <v>28</v>
      </c>
      <c r="C153">
        <v>1.86375</v>
      </c>
    </row>
    <row r="154" spans="1:3">
      <c r="A154" s="5"/>
      <c r="B154" s="6">
        <v>29</v>
      </c>
      <c r="C154">
        <v>1.8546</v>
      </c>
    </row>
    <row r="155" spans="1:3">
      <c r="A155" s="5"/>
      <c r="B155" s="6">
        <v>30</v>
      </c>
      <c r="C155">
        <v>1.86005</v>
      </c>
    </row>
    <row r="156" spans="1:3">
      <c r="A156" s="5" t="s">
        <v>48</v>
      </c>
      <c r="B156" s="6">
        <v>1</v>
      </c>
      <c r="C156">
        <v>1.8593599999999999</v>
      </c>
    </row>
    <row r="157" spans="1:3">
      <c r="A157" s="5"/>
      <c r="B157" s="6">
        <v>2</v>
      </c>
      <c r="C157">
        <v>1.8591800000000001</v>
      </c>
    </row>
    <row r="158" spans="1:3">
      <c r="A158" s="5"/>
      <c r="B158" s="6">
        <v>3</v>
      </c>
      <c r="C158">
        <v>1.8928499999999999</v>
      </c>
    </row>
    <row r="159" spans="1:3">
      <c r="A159" s="5"/>
      <c r="B159" s="6">
        <v>4</v>
      </c>
      <c r="C159">
        <v>1.8909</v>
      </c>
    </row>
    <row r="160" spans="1:3">
      <c r="A160" s="5"/>
      <c r="B160" s="6">
        <v>5</v>
      </c>
      <c r="C160">
        <v>1.86825</v>
      </c>
    </row>
    <row r="161" spans="1:3">
      <c r="A161" s="5"/>
      <c r="B161" s="6">
        <v>6</v>
      </c>
      <c r="C161">
        <v>1.84883</v>
      </c>
    </row>
    <row r="162" spans="1:3">
      <c r="A162" s="5"/>
      <c r="B162" s="6">
        <v>7</v>
      </c>
      <c r="C162">
        <v>1.84911</v>
      </c>
    </row>
    <row r="163" spans="1:3">
      <c r="A163" s="5"/>
      <c r="B163" s="6">
        <v>8</v>
      </c>
      <c r="C163">
        <v>1.8477300000000001</v>
      </c>
    </row>
    <row r="164" spans="1:3">
      <c r="A164" s="5"/>
      <c r="B164" s="6">
        <v>9</v>
      </c>
      <c r="C164">
        <v>1.85225</v>
      </c>
    </row>
    <row r="165" spans="1:3">
      <c r="A165" s="5"/>
      <c r="B165" s="6">
        <v>10</v>
      </c>
      <c r="C165">
        <v>1.8301700000000001</v>
      </c>
    </row>
    <row r="166" spans="1:3">
      <c r="A166" s="5"/>
      <c r="B166" s="6">
        <v>11</v>
      </c>
      <c r="C166">
        <v>1.84074</v>
      </c>
    </row>
    <row r="167" spans="1:3">
      <c r="A167" s="5"/>
      <c r="B167" s="6">
        <v>12</v>
      </c>
      <c r="C167">
        <v>1.8197399999999999</v>
      </c>
    </row>
    <row r="168" spans="1:3">
      <c r="A168" s="5"/>
      <c r="B168" s="6">
        <v>13</v>
      </c>
      <c r="C168">
        <v>1.83762</v>
      </c>
    </row>
    <row r="169" spans="1:3">
      <c r="A169" s="5"/>
      <c r="B169" s="6">
        <v>14</v>
      </c>
      <c r="C169">
        <v>1.83327</v>
      </c>
    </row>
    <row r="170" spans="1:3">
      <c r="A170" s="5"/>
      <c r="B170" s="6">
        <v>15</v>
      </c>
      <c r="C170">
        <v>1.8344199999999999</v>
      </c>
    </row>
    <row r="171" spans="1:3">
      <c r="A171" s="5"/>
      <c r="B171" s="6">
        <v>16</v>
      </c>
      <c r="C171">
        <v>1.83379</v>
      </c>
    </row>
    <row r="172" spans="1:3">
      <c r="A172" s="5"/>
      <c r="B172" s="6">
        <v>17</v>
      </c>
      <c r="C172">
        <v>1.8647</v>
      </c>
    </row>
    <row r="173" spans="1:3">
      <c r="A173" s="5"/>
      <c r="B173" s="6">
        <v>18</v>
      </c>
      <c r="C173">
        <v>1.8587</v>
      </c>
    </row>
    <row r="174" spans="1:3">
      <c r="A174" s="5"/>
      <c r="B174" s="6">
        <v>19</v>
      </c>
      <c r="C174">
        <v>1.86877</v>
      </c>
    </row>
    <row r="175" spans="1:3">
      <c r="A175" s="5"/>
      <c r="B175" s="6">
        <v>20</v>
      </c>
      <c r="C175">
        <v>1.8602300000000001</v>
      </c>
    </row>
    <row r="176" spans="1:3">
      <c r="A176" s="5"/>
      <c r="B176" s="6">
        <v>21</v>
      </c>
      <c r="C176">
        <v>1.8342000000000001</v>
      </c>
    </row>
    <row r="177" spans="1:3">
      <c r="A177" s="5"/>
      <c r="B177" s="6">
        <v>22</v>
      </c>
      <c r="C177">
        <v>1.8352299999999999</v>
      </c>
    </row>
    <row r="178" spans="1:3">
      <c r="A178" s="5"/>
      <c r="B178" s="6">
        <v>23</v>
      </c>
      <c r="C178">
        <v>1.8393200000000001</v>
      </c>
    </row>
    <row r="179" spans="1:3">
      <c r="A179" s="5"/>
      <c r="B179" s="6">
        <v>24</v>
      </c>
      <c r="C179">
        <v>1.7994000000000001</v>
      </c>
    </row>
    <row r="180" spans="1:3">
      <c r="A180" s="5"/>
      <c r="B180" s="6">
        <v>25</v>
      </c>
      <c r="C180">
        <v>1.7787200000000001</v>
      </c>
    </row>
    <row r="181" spans="1:3">
      <c r="A181" s="5"/>
      <c r="B181" s="6">
        <v>26</v>
      </c>
      <c r="C181">
        <v>1.75875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6"/>
  <sheetViews>
    <sheetView workbookViewId="0">
      <selection activeCell="F6" sqref="F6"/>
    </sheetView>
  </sheetViews>
  <sheetFormatPr defaultRowHeight="12.75"/>
  <sheetData>
    <row r="1" spans="1:2" ht="56.25" customHeight="1">
      <c r="A1" s="10" t="s">
        <v>59</v>
      </c>
      <c r="B1" s="8" t="s">
        <v>26</v>
      </c>
    </row>
    <row r="2" spans="1:2">
      <c r="A2" s="9" t="s">
        <v>54</v>
      </c>
      <c r="B2" s="7">
        <v>5</v>
      </c>
    </row>
    <row r="3" spans="1:2">
      <c r="A3" s="9" t="s">
        <v>55</v>
      </c>
      <c r="B3" s="7">
        <v>8</v>
      </c>
    </row>
    <row r="4" spans="1:2">
      <c r="A4" s="9" t="s">
        <v>56</v>
      </c>
      <c r="B4" s="7">
        <v>8</v>
      </c>
    </row>
    <row r="5" spans="1:2">
      <c r="A5" s="9" t="s">
        <v>57</v>
      </c>
      <c r="B5" s="7">
        <v>13</v>
      </c>
    </row>
    <row r="6" spans="1:2">
      <c r="A6" s="9" t="s">
        <v>58</v>
      </c>
      <c r="B6" s="7">
        <v>6</v>
      </c>
    </row>
  </sheetData>
  <sortState ref="A2:A11">
    <sortCondition ref="A2"/>
  </sortState>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6"/>
  <sheetViews>
    <sheetView workbookViewId="0">
      <selection activeCell="E12" sqref="E12"/>
    </sheetView>
  </sheetViews>
  <sheetFormatPr defaultRowHeight="12.75"/>
  <sheetData>
    <row r="1" spans="1:3">
      <c r="A1" s="8" t="s">
        <v>52</v>
      </c>
      <c r="B1" s="8" t="s">
        <v>26</v>
      </c>
      <c r="C1" s="8" t="s">
        <v>60</v>
      </c>
    </row>
    <row r="2" spans="1:3">
      <c r="A2" s="9" t="s">
        <v>54</v>
      </c>
      <c r="B2" s="7">
        <v>5</v>
      </c>
      <c r="C2" s="11">
        <v>0.125</v>
      </c>
    </row>
    <row r="3" spans="1:3">
      <c r="A3" s="9" t="s">
        <v>55</v>
      </c>
      <c r="B3" s="7">
        <v>8</v>
      </c>
      <c r="C3" s="11">
        <v>0.32500000000000001</v>
      </c>
    </row>
    <row r="4" spans="1:3">
      <c r="A4" s="9" t="s">
        <v>56</v>
      </c>
      <c r="B4" s="7">
        <v>8</v>
      </c>
      <c r="C4" s="11">
        <v>0.52500000000000002</v>
      </c>
    </row>
    <row r="5" spans="1:3">
      <c r="A5" s="9" t="s">
        <v>57</v>
      </c>
      <c r="B5" s="7">
        <v>13</v>
      </c>
      <c r="C5" s="11">
        <v>0.85</v>
      </c>
    </row>
    <row r="6" spans="1:3">
      <c r="A6" s="9" t="s">
        <v>58</v>
      </c>
      <c r="B6" s="7">
        <v>6</v>
      </c>
      <c r="C6" s="1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41"/>
  <sheetViews>
    <sheetView workbookViewId="0">
      <selection activeCell="D2" sqref="D2"/>
    </sheetView>
  </sheetViews>
  <sheetFormatPr defaultRowHeight="12.75"/>
  <sheetData>
    <row r="1" spans="1:3">
      <c r="A1" t="s">
        <v>52</v>
      </c>
      <c r="C1" t="s">
        <v>53</v>
      </c>
    </row>
    <row r="2" spans="1:3">
      <c r="A2">
        <v>54</v>
      </c>
      <c r="C2">
        <v>10</v>
      </c>
    </row>
    <row r="3" spans="1:3">
      <c r="A3">
        <v>62</v>
      </c>
      <c r="C3">
        <v>20</v>
      </c>
    </row>
    <row r="4" spans="1:3">
      <c r="A4">
        <v>68</v>
      </c>
      <c r="C4">
        <v>30</v>
      </c>
    </row>
    <row r="5" spans="1:3">
      <c r="A5">
        <v>73</v>
      </c>
      <c r="C5">
        <v>40</v>
      </c>
    </row>
    <row r="6" spans="1:3">
      <c r="A6">
        <v>79</v>
      </c>
      <c r="C6">
        <v>50</v>
      </c>
    </row>
    <row r="7" spans="1:3">
      <c r="A7">
        <v>83</v>
      </c>
      <c r="C7">
        <v>60</v>
      </c>
    </row>
    <row r="8" spans="1:3">
      <c r="A8">
        <v>89</v>
      </c>
      <c r="C8">
        <v>70</v>
      </c>
    </row>
    <row r="9" spans="1:3">
      <c r="A9">
        <v>93</v>
      </c>
      <c r="C9">
        <v>80</v>
      </c>
    </row>
    <row r="10" spans="1:3">
      <c r="A10">
        <v>56</v>
      </c>
      <c r="C10">
        <v>90</v>
      </c>
    </row>
    <row r="11" spans="1:3">
      <c r="A11">
        <v>62</v>
      </c>
      <c r="C11">
        <v>100</v>
      </c>
    </row>
    <row r="12" spans="1:3">
      <c r="A12">
        <v>70</v>
      </c>
    </row>
    <row r="13" spans="1:3">
      <c r="A13">
        <v>75</v>
      </c>
    </row>
    <row r="14" spans="1:3">
      <c r="A14">
        <v>81</v>
      </c>
    </row>
    <row r="15" spans="1:3">
      <c r="A15">
        <v>85</v>
      </c>
    </row>
    <row r="16" spans="1:3">
      <c r="A16">
        <v>89</v>
      </c>
    </row>
    <row r="17" spans="1:1">
      <c r="A17">
        <v>93</v>
      </c>
    </row>
    <row r="18" spans="1:1">
      <c r="A18">
        <v>56</v>
      </c>
    </row>
    <row r="19" spans="1:1">
      <c r="A19">
        <v>66</v>
      </c>
    </row>
    <row r="20" spans="1:1">
      <c r="A20">
        <v>70</v>
      </c>
    </row>
    <row r="21" spans="1:1">
      <c r="A21">
        <v>77</v>
      </c>
    </row>
    <row r="22" spans="1:1">
      <c r="A22">
        <v>81</v>
      </c>
    </row>
    <row r="23" spans="1:1">
      <c r="A23">
        <v>86</v>
      </c>
    </row>
    <row r="24" spans="1:1">
      <c r="A24">
        <v>90</v>
      </c>
    </row>
    <row r="25" spans="1:1">
      <c r="A25">
        <v>94</v>
      </c>
    </row>
    <row r="26" spans="1:1">
      <c r="A26">
        <v>59</v>
      </c>
    </row>
    <row r="27" spans="1:1">
      <c r="A27">
        <v>67</v>
      </c>
    </row>
    <row r="28" spans="1:1">
      <c r="A28">
        <v>73</v>
      </c>
    </row>
    <row r="29" spans="1:1">
      <c r="A29">
        <v>78</v>
      </c>
    </row>
    <row r="30" spans="1:1">
      <c r="A30">
        <v>82</v>
      </c>
    </row>
    <row r="31" spans="1:1">
      <c r="A31">
        <v>86</v>
      </c>
    </row>
    <row r="32" spans="1:1">
      <c r="A32">
        <v>90</v>
      </c>
    </row>
    <row r="33" spans="1:1">
      <c r="A33">
        <v>95</v>
      </c>
    </row>
    <row r="34" spans="1:1">
      <c r="A34">
        <v>60</v>
      </c>
    </row>
    <row r="35" spans="1:1">
      <c r="A35">
        <v>68</v>
      </c>
    </row>
    <row r="36" spans="1:1">
      <c r="A36">
        <v>73</v>
      </c>
    </row>
    <row r="37" spans="1:1">
      <c r="A37">
        <v>79</v>
      </c>
    </row>
    <row r="38" spans="1:1">
      <c r="A38">
        <v>83</v>
      </c>
    </row>
    <row r="39" spans="1:1">
      <c r="A39">
        <v>88</v>
      </c>
    </row>
    <row r="40" spans="1:1">
      <c r="A40">
        <v>91</v>
      </c>
    </row>
    <row r="41" spans="1:1">
      <c r="A41">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8"/>
  <sheetViews>
    <sheetView workbookViewId="0">
      <selection activeCell="L36" sqref="L36"/>
    </sheetView>
  </sheetViews>
  <sheetFormatPr defaultRowHeight="12.75"/>
  <sheetData>
    <row r="1" spans="1:2">
      <c r="A1" s="13" t="s">
        <v>4</v>
      </c>
      <c r="B1" s="13" t="s">
        <v>61</v>
      </c>
    </row>
    <row r="2" spans="1:2" ht="15">
      <c r="A2" s="12">
        <v>1936</v>
      </c>
      <c r="B2">
        <v>0.9</v>
      </c>
    </row>
    <row r="3" spans="1:2" ht="15">
      <c r="A3" s="12">
        <v>1940</v>
      </c>
      <c r="B3">
        <v>1.4</v>
      </c>
    </row>
    <row r="4" spans="1:2" ht="15">
      <c r="A4" s="12">
        <v>1944</v>
      </c>
      <c r="B4">
        <v>1.6</v>
      </c>
    </row>
    <row r="5" spans="1:2" ht="15">
      <c r="A5" s="12">
        <v>1948</v>
      </c>
      <c r="B5">
        <v>2.5</v>
      </c>
    </row>
    <row r="6" spans="1:2" ht="15">
      <c r="A6" s="12">
        <v>1952</v>
      </c>
      <c r="B6">
        <v>3.1</v>
      </c>
    </row>
    <row r="7" spans="1:2" ht="15">
      <c r="A7" s="12">
        <v>1956</v>
      </c>
      <c r="B7">
        <v>2.5</v>
      </c>
    </row>
    <row r="8" spans="1:2" ht="15">
      <c r="A8" s="12">
        <v>1960</v>
      </c>
      <c r="B8">
        <v>4.2</v>
      </c>
    </row>
    <row r="9" spans="1:2" ht="15">
      <c r="A9" s="12">
        <v>1964</v>
      </c>
      <c r="B9">
        <v>3.7</v>
      </c>
    </row>
    <row r="10" spans="1:2" ht="15">
      <c r="A10" s="12">
        <v>1968</v>
      </c>
      <c r="B10">
        <v>4.7</v>
      </c>
    </row>
    <row r="11" spans="1:2" ht="15">
      <c r="A11" s="12">
        <v>1972</v>
      </c>
      <c r="B11">
        <v>4.8</v>
      </c>
    </row>
    <row r="12" spans="1:2">
      <c r="A12">
        <v>1937</v>
      </c>
      <c r="B12">
        <v>0.8</v>
      </c>
    </row>
    <row r="13" spans="1:2">
      <c r="A13">
        <v>1941</v>
      </c>
      <c r="B13">
        <v>1.2</v>
      </c>
    </row>
    <row r="14" spans="1:2">
      <c r="A14">
        <v>1945</v>
      </c>
      <c r="B14">
        <v>1.5</v>
      </c>
    </row>
    <row r="15" spans="1:2">
      <c r="A15">
        <v>1949</v>
      </c>
      <c r="B15">
        <v>2.7</v>
      </c>
    </row>
    <row r="16" spans="1:2">
      <c r="A16">
        <v>1953</v>
      </c>
      <c r="B16">
        <v>2.4</v>
      </c>
    </row>
    <row r="17" spans="1:2">
      <c r="A17">
        <v>1957</v>
      </c>
      <c r="B17">
        <v>2.6</v>
      </c>
    </row>
    <row r="18" spans="1:2">
      <c r="A18">
        <v>1961</v>
      </c>
      <c r="B18">
        <v>3.9</v>
      </c>
    </row>
    <row r="19" spans="1:2">
      <c r="A19">
        <v>1965</v>
      </c>
      <c r="B19">
        <v>3.9</v>
      </c>
    </row>
    <row r="20" spans="1:2">
      <c r="A20">
        <v>1969</v>
      </c>
      <c r="B20">
        <v>4.4000000000000004</v>
      </c>
    </row>
    <row r="21" spans="1:2">
      <c r="A21">
        <v>1938</v>
      </c>
      <c r="B21">
        <v>0.8</v>
      </c>
    </row>
    <row r="22" spans="1:2">
      <c r="A22">
        <v>1942</v>
      </c>
      <c r="B22">
        <v>1.7</v>
      </c>
    </row>
    <row r="23" spans="1:2">
      <c r="A23">
        <v>1946</v>
      </c>
      <c r="B23">
        <v>1.5</v>
      </c>
    </row>
    <row r="24" spans="1:2">
      <c r="A24">
        <v>1950</v>
      </c>
      <c r="B24">
        <v>2.9</v>
      </c>
    </row>
    <row r="25" spans="1:2">
      <c r="A25">
        <v>1954</v>
      </c>
      <c r="B25">
        <v>2.2000000000000002</v>
      </c>
    </row>
    <row r="26" spans="1:2">
      <c r="A26">
        <v>1958</v>
      </c>
      <c r="B26">
        <v>3.2</v>
      </c>
    </row>
    <row r="27" spans="1:2">
      <c r="A27">
        <v>1962</v>
      </c>
      <c r="B27">
        <v>3.7</v>
      </c>
    </row>
    <row r="28" spans="1:2">
      <c r="A28">
        <v>1966</v>
      </c>
      <c r="B28">
        <v>4.0999999999999996</v>
      </c>
    </row>
    <row r="29" spans="1:2">
      <c r="A29">
        <v>1970</v>
      </c>
      <c r="B29">
        <v>4.8</v>
      </c>
    </row>
    <row r="30" spans="1:2">
      <c r="A30">
        <v>1939</v>
      </c>
      <c r="B30">
        <v>1.3</v>
      </c>
    </row>
    <row r="31" spans="1:2">
      <c r="A31">
        <v>1943</v>
      </c>
      <c r="B31">
        <v>1.8</v>
      </c>
    </row>
    <row r="32" spans="1:2">
      <c r="A32">
        <v>1947</v>
      </c>
      <c r="B32">
        <v>2</v>
      </c>
    </row>
    <row r="33" spans="1:2">
      <c r="A33">
        <v>1951</v>
      </c>
      <c r="B33">
        <v>2.5</v>
      </c>
    </row>
    <row r="34" spans="1:2">
      <c r="A34">
        <v>1955</v>
      </c>
      <c r="B34">
        <v>2.9</v>
      </c>
    </row>
    <row r="35" spans="1:2">
      <c r="A35">
        <v>1959</v>
      </c>
      <c r="B35">
        <v>3.8</v>
      </c>
    </row>
    <row r="36" spans="1:2">
      <c r="A36">
        <v>1963</v>
      </c>
      <c r="B36">
        <v>3.3</v>
      </c>
    </row>
    <row r="37" spans="1:2">
      <c r="A37">
        <v>1967</v>
      </c>
      <c r="B37">
        <v>3.8</v>
      </c>
    </row>
    <row r="38" spans="1:2">
      <c r="A38">
        <v>1971</v>
      </c>
      <c r="B38">
        <v>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election activeCell="L31" sqref="L31"/>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8</vt:i4>
      </vt:variant>
    </vt:vector>
  </HeadingPairs>
  <TitlesOfParts>
    <vt:vector size="17" baseType="lpstr">
      <vt:lpstr>Data</vt:lpstr>
      <vt:lpstr>StudentData</vt:lpstr>
      <vt:lpstr>ExpenseData</vt:lpstr>
      <vt:lpstr>ExchangeRateData</vt:lpstr>
      <vt:lpstr>Sheet4</vt:lpstr>
      <vt:lpstr>Sheet5</vt:lpstr>
      <vt:lpstr>ScoresData</vt:lpstr>
      <vt:lpstr>SkincancerData</vt:lpstr>
      <vt:lpstr>Sheet7</vt:lpstr>
      <vt:lpstr>Bar</vt:lpstr>
      <vt:lpstr>Pie</vt:lpstr>
      <vt:lpstr>ClusterBar</vt:lpstr>
      <vt:lpstr>Parato</vt:lpstr>
      <vt:lpstr>Timeseries</vt:lpstr>
      <vt:lpstr>Histogram</vt:lpstr>
      <vt:lpstr>Ogive</vt:lpstr>
      <vt:lpstr>ScatterPlot</vt:lpstr>
    </vt:vector>
  </TitlesOfParts>
  <Company>Stetson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Shihomi</cp:lastModifiedBy>
  <dcterms:created xsi:type="dcterms:W3CDTF">2004-05-15T16:46:56Z</dcterms:created>
  <dcterms:modified xsi:type="dcterms:W3CDTF">2011-10-27T12:09:38Z</dcterms:modified>
</cp:coreProperties>
</file>